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45" windowWidth="22995" windowHeight="10035"/>
  </bookViews>
  <sheets>
    <sheet name="Sheet1" sheetId="1" r:id="rId1"/>
  </sheets>
  <definedNames>
    <definedName name="_xlnm.Print_Area" localSheetId="0">Sheet1!$A$1:$O$119</definedName>
    <definedName name="_xlnm.Print_Titles" localSheetId="0">Sheet1!$2:$3</definedName>
  </definedNames>
  <calcPr calcId="145621"/>
</workbook>
</file>

<file path=xl/calcChain.xml><?xml version="1.0" encoding="utf-8"?>
<calcChain xmlns="http://schemas.openxmlformats.org/spreadsheetml/2006/main">
  <c r="E115" i="1" l="1"/>
  <c r="E113" i="1"/>
  <c r="E112" i="1"/>
  <c r="E111" i="1"/>
  <c r="E110" i="1"/>
  <c r="E109" i="1"/>
  <c r="C115" i="1" l="1"/>
  <c r="G106" i="1" l="1"/>
  <c r="H106" i="1"/>
  <c r="I106" i="1" s="1"/>
  <c r="J106" i="1" s="1"/>
  <c r="K106" i="1" s="1"/>
  <c r="L106" i="1" s="1"/>
  <c r="F106" i="1"/>
  <c r="E106" i="1"/>
  <c r="C113" i="1" l="1"/>
  <c r="C112" i="1"/>
  <c r="C111" i="1"/>
  <c r="C110" i="1"/>
  <c r="C109" i="1"/>
  <c r="C105" i="1"/>
  <c r="D105" i="1"/>
  <c r="F105" i="1"/>
  <c r="G105" i="1"/>
  <c r="I105" i="1"/>
  <c r="J105" i="1"/>
  <c r="K105" i="1"/>
  <c r="L105" i="1"/>
  <c r="E10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H27" i="1"/>
  <c r="H105" i="1" s="1"/>
  <c r="O57" i="1" l="1"/>
  <c r="O52" i="1"/>
  <c r="O67" i="1"/>
  <c r="O73" i="1"/>
  <c r="O62" i="1"/>
  <c r="O74" i="1"/>
  <c r="O23" i="1"/>
  <c r="O86" i="1"/>
  <c r="O90" i="1"/>
  <c r="O92" i="1"/>
  <c r="O25" i="1"/>
  <c r="O20" i="1"/>
  <c r="O91" i="1"/>
  <c r="O6" i="1"/>
  <c r="O15" i="1"/>
  <c r="O17" i="1"/>
  <c r="O47" i="1"/>
  <c r="O46" i="1"/>
  <c r="O87" i="1"/>
  <c r="O85" i="1"/>
  <c r="O94" i="1"/>
  <c r="O84" i="1"/>
  <c r="O78" i="1"/>
  <c r="O79" i="1"/>
  <c r="O83" i="1"/>
  <c r="O77" i="1"/>
  <c r="O80" i="1"/>
  <c r="O82" i="1"/>
  <c r="O81" i="1"/>
  <c r="O41" i="1"/>
  <c r="O89" i="1"/>
  <c r="O53" i="1"/>
  <c r="O5" i="1"/>
  <c r="O34" i="1"/>
  <c r="O35" i="1"/>
  <c r="O36" i="1"/>
  <c r="O37" i="1"/>
  <c r="O38" i="1"/>
  <c r="O39" i="1"/>
  <c r="O26" i="1"/>
  <c r="O27" i="1"/>
  <c r="O45" i="1"/>
  <c r="O44" i="1"/>
  <c r="O13" i="1"/>
  <c r="O99" i="1"/>
  <c r="O100" i="1"/>
  <c r="O9" i="1"/>
  <c r="O43" i="1"/>
  <c r="O42" i="1"/>
  <c r="O31" i="1"/>
  <c r="O32" i="1"/>
  <c r="O33" i="1"/>
  <c r="O11" i="1"/>
  <c r="O10" i="1"/>
  <c r="O7" i="1"/>
  <c r="O8" i="1"/>
  <c r="O60" i="1"/>
  <c r="O58" i="1"/>
  <c r="O54" i="1"/>
  <c r="O68" i="1"/>
  <c r="O22" i="1"/>
  <c r="O29" i="1"/>
  <c r="O30" i="1"/>
  <c r="O12" i="1"/>
  <c r="O14" i="1"/>
  <c r="O28" i="1"/>
  <c r="O21" i="1"/>
  <c r="O19" i="1"/>
  <c r="O18" i="1"/>
  <c r="O101" i="1"/>
  <c r="O16" i="1"/>
  <c r="O56" i="1"/>
  <c r="O51" i="1"/>
  <c r="O48" i="1"/>
  <c r="O70" i="1"/>
  <c r="O71" i="1"/>
  <c r="O24" i="1"/>
  <c r="O55" i="1"/>
  <c r="O49" i="1"/>
  <c r="O64" i="1"/>
  <c r="O40" i="1"/>
  <c r="O75" i="1"/>
  <c r="O59" i="1"/>
  <c r="O4" i="1"/>
  <c r="O69" i="1"/>
  <c r="O50" i="1"/>
  <c r="O95" i="1"/>
  <c r="O61" i="1"/>
  <c r="O72" i="1"/>
  <c r="O105" i="1" l="1"/>
</calcChain>
</file>

<file path=xl/sharedStrings.xml><?xml version="1.0" encoding="utf-8"?>
<sst xmlns="http://schemas.openxmlformats.org/spreadsheetml/2006/main" count="149" uniqueCount="131">
  <si>
    <t>Facebook Club Basket Fund</t>
  </si>
  <si>
    <t>Undisclosed</t>
  </si>
  <si>
    <t>J - $0-15,000</t>
  </si>
  <si>
    <t>K - $15,001-50,000</t>
  </si>
  <si>
    <t>L - $50,001-100,000</t>
  </si>
  <si>
    <t>M - $100,001-250,000</t>
  </si>
  <si>
    <t>N - $250,001-500,000</t>
  </si>
  <si>
    <t>O - $500,001-1,000,000</t>
  </si>
  <si>
    <t>P1 - $1,000,001-5,000,000</t>
  </si>
  <si>
    <t>P2 - $5,000,000-25,000,000</t>
  </si>
  <si>
    <t>P3 - 425,000,001-50,000,000</t>
  </si>
  <si>
    <t>P4 - 450,000,000+</t>
  </si>
  <si>
    <t>Income and Value</t>
  </si>
  <si>
    <t>J</t>
  </si>
  <si>
    <t>K</t>
  </si>
  <si>
    <t>L</t>
  </si>
  <si>
    <t>M</t>
  </si>
  <si>
    <t>N</t>
  </si>
  <si>
    <t>O</t>
  </si>
  <si>
    <t>P1</t>
  </si>
  <si>
    <t>P2</t>
  </si>
  <si>
    <t>P3</t>
  </si>
  <si>
    <t>P4</t>
  </si>
  <si>
    <t>Walt Disney Corp stock (J)</t>
  </si>
  <si>
    <t>Fidelity Disciplined Equity (FDEQX) (J)</t>
  </si>
  <si>
    <t>T Rowe Price Growth Stock (PRGFX) (J)</t>
  </si>
  <si>
    <t>T Rowe Price Equity Income (PRFDX) (J)</t>
  </si>
  <si>
    <t>T Rowe Price Spectrum In (PSILX) (J)</t>
  </si>
  <si>
    <t>Starbucks Corp stock</t>
  </si>
  <si>
    <t>T Rowe Price Summit FDS Cash (TSCXX)</t>
  </si>
  <si>
    <t>T Rowe Price Summit Muni In Fund (PRSM)</t>
  </si>
  <si>
    <t>General Electric Corp stock</t>
  </si>
  <si>
    <t>T Rowe Price Growth Stock (PRGFX)</t>
  </si>
  <si>
    <t>T Rowe Price Equity Income (PRFDX)</t>
  </si>
  <si>
    <t>T Rowe Price Spectrum In (PSILX)</t>
  </si>
  <si>
    <t>Palm Beach County health facility bond</t>
  </si>
  <si>
    <t>T Rowe Price UGM Equity Income (PRFD)</t>
  </si>
  <si>
    <t>T Rowe Price New Income Fund (PRCIX) (IRA)</t>
  </si>
  <si>
    <t>Alliance Bernsetein Int Growth (ABICX)</t>
  </si>
  <si>
    <t>T Rowe Price Stock (PRGFX) (IRA)</t>
  </si>
  <si>
    <t>T Rowe Price Equity Income (PRFDX) (IRA)</t>
  </si>
  <si>
    <t>T Rowe Price Spectrum Int (PSILX) (IRA)</t>
  </si>
  <si>
    <t>Vanguard Star Fund (VGSTX)</t>
  </si>
  <si>
    <t>T Rowe Price Prime Reserve (PRRXX) (IRA)</t>
  </si>
  <si>
    <t>T Rowe Price Short Term Bond Fund (PRWBX)</t>
  </si>
  <si>
    <t>T Rowe Price Growth Stock (PRGFX) (S)</t>
  </si>
  <si>
    <t>T Rowe Price Equity Income (PRFDX) (S)</t>
  </si>
  <si>
    <t>T Rowe Price Spectrum Int (PSILX) (S)</t>
  </si>
  <si>
    <t>T Rowe Price Summit Muni Inter (PRSMX) (S)</t>
  </si>
  <si>
    <t>T Rowe Price Retirement 2020 IRA (S) (TRRBX)</t>
  </si>
  <si>
    <t>T Rowe Price Tax Exempt Money (PTEXX) (S)</t>
  </si>
  <si>
    <t>Vanguard 500 Index (VFINX)</t>
  </si>
  <si>
    <t>Vanguard Int Value (VTRIX)</t>
  </si>
  <si>
    <t>Vanguard Life Strategy (VSMGX)</t>
  </si>
  <si>
    <t>Vanguard Retirement Savings</t>
  </si>
  <si>
    <t>Vanguard Total Bond (VBMFX)</t>
  </si>
  <si>
    <t>Vanguard Windor (VWNFX)</t>
  </si>
  <si>
    <t>Kraft Food shares</t>
  </si>
  <si>
    <t>Vanguard Life Strat (VSCGX)</t>
  </si>
  <si>
    <t>Vanguard Fed MM (VNFXX)</t>
  </si>
  <si>
    <t>Vanguard Target Ret 2015 (VTXVX)</t>
  </si>
  <si>
    <t>American Growth Fund (RGAFX)</t>
  </si>
  <si>
    <t>Duke Energy Shares</t>
  </si>
  <si>
    <t>Fidelity Municipal MM (FTEXX)</t>
  </si>
  <si>
    <t>Spectra Energy Corp Stock</t>
  </si>
  <si>
    <t>Spectra Energy Corp Shares</t>
  </si>
  <si>
    <t>Vanguard Extended Market (VEXMX) (S)</t>
  </si>
  <si>
    <t>Vanguard 500 Index (S)</t>
  </si>
  <si>
    <t>Vanguard Star (IRA) (S)</t>
  </si>
  <si>
    <t>TIAA-CREF TIAA Traditional (S)</t>
  </si>
  <si>
    <t>TIAA-CREF CREF Stock (S)</t>
  </si>
  <si>
    <t>TIAA-CREF Global Equities (S)</t>
  </si>
  <si>
    <t>TIAA-CREF TIAA Real Estate (S)</t>
  </si>
  <si>
    <t>TIAA CREF CREF Bond Market (S)</t>
  </si>
  <si>
    <t>TIAA-CREF Inflaction-Linked Bond (S)</t>
  </si>
  <si>
    <t>TIAA-CREF Money Market (S)</t>
  </si>
  <si>
    <t>TIAA-CREF Life Cycle 2015 (S)</t>
  </si>
  <si>
    <t>PIMCO Total Return (S)</t>
  </si>
  <si>
    <t>Vanguard Inflation protected Secs (S)</t>
  </si>
  <si>
    <t>American Funds Growth (S)</t>
  </si>
  <si>
    <t>NY State 529 Age Based Cons Growth</t>
  </si>
  <si>
    <t>NY State 529 Age Based Cons Growth (S)</t>
  </si>
  <si>
    <t>NY State 529 Interest Accumulation (S)</t>
  </si>
  <si>
    <t>Kraft Food stock grants (vest 5/09)</t>
  </si>
  <si>
    <t>Kraft Food Stock Options (vested, but underwater)</t>
  </si>
  <si>
    <t>Real Estate, Wilton, CT - residential (J)</t>
  </si>
  <si>
    <t>Real Estate, Warwick, MA residential (S)</t>
  </si>
  <si>
    <t>Duke Energy Corporation stock options</t>
  </si>
  <si>
    <t>Wachovia Checking Account (J)</t>
  </si>
  <si>
    <t>Wachovia Money Market Acct (J)</t>
  </si>
  <si>
    <t>Chevy Chase Checking (J)</t>
  </si>
  <si>
    <t>PNC Checking Account (J)</t>
  </si>
  <si>
    <t>PNC CD (J)</t>
  </si>
  <si>
    <t>M&amp;T (J)</t>
  </si>
  <si>
    <t>M&amp;T CD (S)</t>
  </si>
  <si>
    <t>M&amp;T Checking Acct</t>
  </si>
  <si>
    <t>Citibank Checking (J)</t>
  </si>
  <si>
    <t>Citibank CD (J)</t>
  </si>
  <si>
    <t>Bank of America CD (J)</t>
  </si>
  <si>
    <t>Bank of America Checking (S)</t>
  </si>
  <si>
    <t>T Rowe Price New Income, Urban Inst 403b</t>
  </si>
  <si>
    <t>T Rowe Price Equity Income, Urban Inst 403b</t>
  </si>
  <si>
    <t>T Rowe Price Growth Stocks, Urban Inst 403b</t>
  </si>
  <si>
    <t>T Rowe Price Spectrum, Urban Inst 403b</t>
  </si>
  <si>
    <t>Kraft Foods Director Comp</t>
  </si>
  <si>
    <t>Kraft Foods Payout of prior deferred comp</t>
  </si>
  <si>
    <t>Duke Energy -- defered comp -- stock</t>
  </si>
  <si>
    <t>Duke Energy deferred comp -- cash</t>
  </si>
  <si>
    <t>Kraft Foods deferred comp -- cash</t>
  </si>
  <si>
    <t>FINRA Savings Plus (defined contrib)</t>
  </si>
  <si>
    <t>FINRA 457b</t>
  </si>
  <si>
    <t>FINRA Salary and Incentive Comp</t>
  </si>
  <si>
    <t>FINRA Defined Benefit Plans</t>
  </si>
  <si>
    <t>FINRA 2008 Incentive Compensation</t>
  </si>
  <si>
    <t>FINRA -- 3 months COBRA benefits</t>
  </si>
  <si>
    <t>The Urban Institute (Salary)</t>
  </si>
  <si>
    <t>Fidelity</t>
  </si>
  <si>
    <t>Vanguard</t>
  </si>
  <si>
    <t>TIAA-CREF</t>
  </si>
  <si>
    <t>Summary of Facebook Club Basket Funds</t>
  </si>
  <si>
    <t>Unnumbered</t>
  </si>
  <si>
    <t>Alpha No.</t>
  </si>
  <si>
    <t>Ms. Shapiro failed to disclose the value of the following funds:</t>
  </si>
  <si>
    <t>Cumulative</t>
  </si>
  <si>
    <t>Percentage of Facebook Club Basket Holdings =</t>
  </si>
  <si>
    <t>=</t>
  </si>
  <si>
    <t>Amt. Invested (up to)</t>
  </si>
  <si>
    <t>of total holdings</t>
  </si>
  <si>
    <t>three (3) not disclosed &gt;&gt;&gt;</t>
  </si>
  <si>
    <t>five (5) not disclosed &gt;&gt;&gt;</t>
  </si>
  <si>
    <t>T. Rowe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</si>
</sst>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5">
    <xf numFmtId="0" fontId="0" fillId="0" borderId="0" xfId="0"/>
    <xf numFmtId="42" fontId="0" fillId="0" borderId="2" xfId="0" applyNumberFormat="1" applyFill="1" applyBorder="1"/>
    <xf numFmtId="0" fontId="1" fillId="0" borderId="0" xfId="0" applyFont="1" applyBorder="1" applyAlignment="1">
      <alignment textRotation="55"/>
    </xf>
    <xf numFmtId="0" fontId="1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42" fontId="0" fillId="0" borderId="0" xfId="0" applyNumberForma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0" fontId="0" fillId="0" borderId="4" xfId="0" applyFill="1" applyBorder="1" applyAlignment="1">
      <alignment horizontal="center"/>
    </xf>
    <xf numFmtId="42" fontId="0" fillId="0" borderId="3" xfId="0" applyNumberFormat="1" applyFill="1" applyBorder="1"/>
    <xf numFmtId="0" fontId="0" fillId="0" borderId="3" xfId="0" applyFill="1" applyBorder="1" applyAlignment="1">
      <alignment vertical="center"/>
    </xf>
    <xf numFmtId="42" fontId="0" fillId="0" borderId="4" xfId="0" applyNumberFormat="1" applyFill="1" applyBorder="1"/>
    <xf numFmtId="0" fontId="1" fillId="0" borderId="9" xfId="0" applyFont="1" applyBorder="1" applyAlignment="1">
      <alignment textRotation="55"/>
    </xf>
    <xf numFmtId="0" fontId="1" fillId="2" borderId="9" xfId="0" applyFont="1" applyFill="1" applyBorder="1" applyAlignment="1">
      <alignment horizontal="center" textRotation="55"/>
    </xf>
    <xf numFmtId="0" fontId="1" fillId="0" borderId="10" xfId="0" applyFont="1" applyFill="1" applyBorder="1" applyAlignment="1">
      <alignment horizontal="center" textRotation="55"/>
    </xf>
    <xf numFmtId="0" fontId="1" fillId="0" borderId="8" xfId="0" applyFont="1" applyBorder="1" applyAlignment="1">
      <alignment textRotation="55"/>
    </xf>
    <xf numFmtId="0" fontId="1" fillId="0" borderId="10" xfId="0" applyFont="1" applyBorder="1" applyAlignment="1">
      <alignment textRotation="55"/>
    </xf>
    <xf numFmtId="42" fontId="1" fillId="0" borderId="7" xfId="0" applyNumberFormat="1" applyFont="1" applyBorder="1" applyAlignment="1">
      <alignment textRotation="55"/>
    </xf>
    <xf numFmtId="0" fontId="0" fillId="0" borderId="8" xfId="0" applyFont="1" applyBorder="1" applyAlignment="1">
      <alignment horizontal="right"/>
    </xf>
    <xf numFmtId="0" fontId="0" fillId="0" borderId="13" xfId="0" applyFill="1" applyBorder="1"/>
    <xf numFmtId="42" fontId="0" fillId="0" borderId="14" xfId="0" applyNumberFormat="1" applyFill="1" applyBorder="1"/>
    <xf numFmtId="3" fontId="0" fillId="0" borderId="4" xfId="0" applyNumberFormat="1" applyFill="1" applyBorder="1" applyAlignment="1">
      <alignment horizontal="center"/>
    </xf>
    <xf numFmtId="0" fontId="0" fillId="0" borderId="11" xfId="0" applyFill="1" applyBorder="1"/>
    <xf numFmtId="0" fontId="0" fillId="0" borderId="6" xfId="0" applyFill="1" applyBorder="1" applyAlignment="1">
      <alignment vertical="center"/>
    </xf>
    <xf numFmtId="0" fontId="0" fillId="0" borderId="5" xfId="0" applyFill="1" applyBorder="1" applyAlignment="1">
      <alignment horizontal="center"/>
    </xf>
    <xf numFmtId="42" fontId="0" fillId="0" borderId="6" xfId="0" applyNumberFormat="1" applyFill="1" applyBorder="1"/>
    <xf numFmtId="42" fontId="0" fillId="0" borderId="1" xfId="0" applyNumberFormat="1" applyFill="1" applyBorder="1"/>
    <xf numFmtId="42" fontId="0" fillId="0" borderId="5" xfId="0" applyNumberFormat="1" applyFill="1" applyBorder="1"/>
    <xf numFmtId="42" fontId="0" fillId="0" borderId="12" xfId="0" applyNumberFormat="1" applyFill="1" applyBorder="1"/>
    <xf numFmtId="0" fontId="1" fillId="0" borderId="15" xfId="0" applyFont="1" applyBorder="1" applyAlignment="1"/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42" fontId="1" fillId="0" borderId="7" xfId="0" applyNumberFormat="1" applyFont="1" applyBorder="1" applyAlignment="1"/>
    <xf numFmtId="0" fontId="0" fillId="0" borderId="0" xfId="0" applyNumberFormat="1" applyBorder="1"/>
    <xf numFmtId="0" fontId="0" fillId="0" borderId="16" xfId="0" applyBorder="1"/>
    <xf numFmtId="0" fontId="0" fillId="0" borderId="17" xfId="0" applyBorder="1"/>
    <xf numFmtId="0" fontId="0" fillId="0" borderId="19" xfId="0" applyFill="1" applyBorder="1" applyAlignment="1">
      <alignment horizontal="center"/>
    </xf>
    <xf numFmtId="42" fontId="0" fillId="0" borderId="20" xfId="0" applyNumberFormat="1" applyFill="1" applyBorder="1"/>
    <xf numFmtId="42" fontId="0" fillId="0" borderId="18" xfId="0" applyNumberFormat="1" applyFill="1" applyBorder="1"/>
    <xf numFmtId="42" fontId="0" fillId="0" borderId="19" xfId="0" applyNumberFormat="1" applyFill="1" applyBorder="1"/>
    <xf numFmtId="42" fontId="0" fillId="0" borderId="21" xfId="0" applyNumberFormat="1" applyFill="1" applyBorder="1"/>
    <xf numFmtId="42" fontId="0" fillId="0" borderId="23" xfId="0" applyNumberFormat="1" applyBorder="1"/>
    <xf numFmtId="42" fontId="0" fillId="0" borderId="24" xfId="0" applyNumberFormat="1" applyBorder="1"/>
    <xf numFmtId="0" fontId="0" fillId="0" borderId="20" xfId="0" applyFill="1" applyBorder="1" applyAlignment="1">
      <alignment vertical="center"/>
    </xf>
    <xf numFmtId="0" fontId="0" fillId="0" borderId="21" xfId="0" applyFill="1" applyBorder="1"/>
    <xf numFmtId="0" fontId="0" fillId="0" borderId="3" xfId="0" applyFill="1" applyBorder="1"/>
    <xf numFmtId="0" fontId="0" fillId="2" borderId="3" xfId="0" applyFill="1" applyBorder="1" applyAlignment="1">
      <alignment vertical="center"/>
    </xf>
    <xf numFmtId="3" fontId="0" fillId="2" borderId="4" xfId="0" applyNumberFormat="1" applyFill="1" applyBorder="1" applyAlignment="1">
      <alignment horizontal="center"/>
    </xf>
    <xf numFmtId="42" fontId="0" fillId="2" borderId="3" xfId="0" applyNumberFormat="1" applyFill="1" applyBorder="1"/>
    <xf numFmtId="42" fontId="0" fillId="2" borderId="2" xfId="0" applyNumberFormat="1" applyFill="1" applyBorder="1"/>
    <xf numFmtId="42" fontId="0" fillId="2" borderId="4" xfId="0" applyNumberFormat="1" applyFill="1" applyBorder="1"/>
    <xf numFmtId="42" fontId="0" fillId="2" borderId="14" xfId="0" applyNumberFormat="1" applyFill="1" applyBorder="1"/>
    <xf numFmtId="0" fontId="0" fillId="2" borderId="4" xfId="0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42" fontId="2" fillId="0" borderId="22" xfId="0" applyNumberFormat="1" applyFont="1" applyBorder="1"/>
    <xf numFmtId="42" fontId="2" fillId="0" borderId="0" xfId="0" applyNumberFormat="1" applyFont="1" applyBorder="1"/>
    <xf numFmtId="0" fontId="2" fillId="0" borderId="26" xfId="0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9" fontId="2" fillId="0" borderId="27" xfId="1" applyFont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2" fillId="0" borderId="28" xfId="0" applyFont="1" applyBorder="1" applyAlignment="1">
      <alignment horizontal="right"/>
    </xf>
    <xf numFmtId="0" fontId="2" fillId="0" borderId="28" xfId="0" applyFont="1" applyBorder="1"/>
    <xf numFmtId="0" fontId="0" fillId="0" borderId="28" xfId="0" applyBorder="1"/>
    <xf numFmtId="9" fontId="2" fillId="0" borderId="27" xfId="1" applyNumberFormat="1" applyFont="1" applyBorder="1" applyAlignment="1"/>
    <xf numFmtId="42" fontId="2" fillId="0" borderId="26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Mary L. Shapiro,</a:t>
            </a:r>
            <a:r>
              <a:rPr lang="en-US" baseline="0"/>
              <a:t> Chair, SEC</a:t>
            </a:r>
          </a:p>
          <a:p>
            <a:pPr>
              <a:defRPr/>
            </a:pPr>
            <a:r>
              <a:rPr lang="en-US" baseline="0"/>
              <a:t>Facebook Club Funds, OGE Form 278 </a:t>
            </a:r>
          </a:p>
          <a:p>
            <a:pPr>
              <a:defRPr/>
            </a:pPr>
            <a:r>
              <a:rPr lang="en-US" baseline="0"/>
              <a:t>Financial Disclosure, 2009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788998904395727"/>
          <c:y val="0.44615181770521573"/>
          <c:w val="0.66737653631869598"/>
          <c:h val="0.4437805474806960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solidFill>
                <a:schemeClr val="accent2"/>
              </a:solidFill>
              <a:effectLst>
                <a:outerShdw blurRad="76200" dist="12700" dir="8100000" sy="-23000" kx="800400" algn="br" rotWithShape="0">
                  <a:prstClr val="black">
                    <a:alpha val="20000"/>
                  </a:prstClr>
                </a:outerShdw>
              </a:effectLst>
            </c:spPr>
            <c:txPr>
              <a:bodyPr rot="1020000"/>
              <a:lstStyle/>
              <a:p>
                <a:pPr>
                  <a:defRPr sz="24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Sheet1!$B$109:$B$112</c:f>
              <c:strCache>
                <c:ptCount val="4"/>
                <c:pt idx="0">
                  <c:v>Fidelity</c:v>
                </c:pt>
                <c:pt idx="1">
                  <c:v>T. Rowe Price</c:v>
                </c:pt>
                <c:pt idx="2">
                  <c:v>Vanguard</c:v>
                </c:pt>
                <c:pt idx="3">
                  <c:v>TIAA-CREF</c:v>
                </c:pt>
              </c:strCache>
            </c:strRef>
          </c:cat>
          <c:val>
            <c:numRef>
              <c:f>Sheet1!$C$109:$C$112</c:f>
              <c:numCache>
                <c:formatCode>#,##0</c:formatCode>
                <c:ptCount val="4"/>
                <c:pt idx="0" formatCode="General">
                  <c:v>2</c:v>
                </c:pt>
                <c:pt idx="1">
                  <c:v>27</c:v>
                </c:pt>
                <c:pt idx="2" formatCode="General">
                  <c:v>14</c:v>
                </c:pt>
                <c:pt idx="3" formatCode="General">
                  <c:v>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9598720"/>
        <c:axId val="39609856"/>
      </c:barChart>
      <c:catAx>
        <c:axId val="3959872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39609856"/>
        <c:crosses val="autoZero"/>
        <c:auto val="1"/>
        <c:lblAlgn val="ctr"/>
        <c:lblOffset val="100"/>
        <c:noMultiLvlLbl val="0"/>
      </c:catAx>
      <c:valAx>
        <c:axId val="396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9598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117</xdr:row>
      <xdr:rowOff>123824</xdr:rowOff>
    </xdr:from>
    <xdr:to>
      <xdr:col>8</xdr:col>
      <xdr:colOff>219075</xdr:colOff>
      <xdr:row>141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0.0104</cdr:x>
      <cdr:y>0.22056</cdr:y>
    </cdr:from>
    <cdr:to>
      <cdr:x>0.9935</cdr:x>
      <cdr:y>0.48614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6200" y="985296"/>
          <a:ext cx="7200900" cy="11864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/>
            <a:t>These</a:t>
          </a:r>
          <a:r>
            <a:rPr lang="en-US" sz="1200" baseline="0"/>
            <a:t> </a:t>
          </a:r>
          <a:r>
            <a:rPr lang="en-US" sz="1200" b="1" baseline="0"/>
            <a:t>51 p</a:t>
          </a:r>
          <a:r>
            <a:rPr lang="en-US" sz="1200" b="1"/>
            <a:t>urchases </a:t>
          </a:r>
          <a:r>
            <a:rPr lang="en-US" sz="1200"/>
            <a:t>of Facebook insider shares were enabled by the Oct. 14, 2008 unprecedented SEC 500-shareholder exemption</a:t>
          </a:r>
          <a:r>
            <a:rPr lang="en-US" sz="1200" baseline="0"/>
            <a:t> by Harvard Law grad, Latham &amp; Watkins LLP alum, SEC Chief Counsel, </a:t>
          </a:r>
          <a:r>
            <a:rPr lang="en-US" sz="1200" b="1" baseline="0"/>
            <a:t>Thomas J. Kim</a:t>
          </a:r>
          <a:r>
            <a:rPr lang="en-US" sz="1200" baseline="0"/>
            <a:t>, and blessed by </a:t>
          </a:r>
          <a:r>
            <a:rPr lang="en-US" sz="1200" b="1" baseline="0"/>
            <a:t>Mary L. Shapiro </a:t>
          </a:r>
          <a:r>
            <a:rPr lang="en-US" sz="1200" baseline="0"/>
            <a:t>four months later. This exemption ostensibly allowed these funds to buy the stock without SEC oversight. Pundits say this was a gross abuse of the regulations and the long history of this rule.</a:t>
          </a:r>
          <a:endParaRPr lang="en-US" sz="12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8"/>
  <sheetViews>
    <sheetView tabSelected="1" zoomScaleNormal="100" workbookViewId="0">
      <pane ySplit="2" topLeftCell="A70" activePane="bottomLeft" state="frozen"/>
      <selection pane="bottomLeft" activeCell="K126" sqref="K126"/>
    </sheetView>
  </sheetViews>
  <sheetFormatPr defaultRowHeight="15" x14ac:dyDescent="0.25"/>
  <cols>
    <col min="1" max="1" width="9.140625" style="4"/>
    <col min="2" max="2" width="46.85546875" style="4" customWidth="1"/>
    <col min="3" max="3" width="5" style="5" customWidth="1"/>
    <col min="4" max="4" width="5" style="7" customWidth="1"/>
    <col min="5" max="12" width="12.28515625" style="4" customWidth="1"/>
    <col min="13" max="13" width="10.42578125" style="5" customWidth="1"/>
    <col min="14" max="14" width="10.42578125" style="4" customWidth="1"/>
    <col min="15" max="15" width="12.5703125" style="4" customWidth="1"/>
    <col min="16" max="16" width="9.7109375" style="4" customWidth="1"/>
    <col min="17" max="17" width="12.5703125" style="4" customWidth="1"/>
    <col min="18" max="18" width="13.85546875" style="4" customWidth="1"/>
    <col min="19" max="19" width="10.42578125" style="4" customWidth="1"/>
    <col min="20" max="20" width="13.28515625" style="4" customWidth="1"/>
    <col min="21" max="23" width="3.140625" style="4" customWidth="1"/>
    <col min="24" max="24" width="17.28515625" style="6" customWidth="1"/>
    <col min="25" max="16384" width="9.140625" style="4"/>
  </cols>
  <sheetData>
    <row r="1" spans="1:16" ht="15.75" thickBot="1" x14ac:dyDescent="0.3"/>
    <row r="2" spans="1:16" s="2" customFormat="1" ht="94.5" thickBot="1" x14ac:dyDescent="0.3">
      <c r="A2" s="20" t="s">
        <v>121</v>
      </c>
      <c r="B2" s="14" t="s">
        <v>120</v>
      </c>
      <c r="C2" s="15" t="s">
        <v>0</v>
      </c>
      <c r="D2" s="16" t="s">
        <v>1</v>
      </c>
      <c r="E2" s="17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  <c r="K2" s="14" t="s">
        <v>8</v>
      </c>
      <c r="L2" s="14" t="s">
        <v>9</v>
      </c>
      <c r="M2" s="14" t="s">
        <v>10</v>
      </c>
      <c r="N2" s="18" t="s">
        <v>11</v>
      </c>
      <c r="O2" s="19"/>
    </row>
    <row r="3" spans="1:16" s="3" customFormat="1" ht="14.1" customHeight="1" thickBot="1" x14ac:dyDescent="0.25">
      <c r="A3" s="31"/>
      <c r="B3" s="32" t="s">
        <v>12</v>
      </c>
      <c r="C3" s="33"/>
      <c r="D3" s="34"/>
      <c r="E3" s="35" t="s">
        <v>13</v>
      </c>
      <c r="F3" s="36" t="s">
        <v>14</v>
      </c>
      <c r="G3" s="36" t="s">
        <v>15</v>
      </c>
      <c r="H3" s="36" t="s">
        <v>16</v>
      </c>
      <c r="I3" s="36" t="s">
        <v>17</v>
      </c>
      <c r="J3" s="36" t="s">
        <v>18</v>
      </c>
      <c r="K3" s="36" t="s">
        <v>19</v>
      </c>
      <c r="L3" s="36" t="s">
        <v>20</v>
      </c>
      <c r="M3" s="36" t="s">
        <v>21</v>
      </c>
      <c r="N3" s="37" t="s">
        <v>22</v>
      </c>
      <c r="O3" s="38"/>
    </row>
    <row r="4" spans="1:16" s="8" customFormat="1" ht="14.1" customHeight="1" x14ac:dyDescent="0.25">
      <c r="A4" s="24">
        <v>1</v>
      </c>
      <c r="B4" s="25" t="s">
        <v>38</v>
      </c>
      <c r="C4" s="26"/>
      <c r="D4" s="26"/>
      <c r="E4" s="27"/>
      <c r="F4" s="28">
        <v>50000</v>
      </c>
      <c r="G4" s="28"/>
      <c r="H4" s="28"/>
      <c r="I4" s="28"/>
      <c r="J4" s="28"/>
      <c r="K4" s="28"/>
      <c r="L4" s="28"/>
      <c r="M4" s="28"/>
      <c r="N4" s="29"/>
      <c r="O4" s="30">
        <f t="shared" ref="O4:O26" si="0">SUM(E4:N4)</f>
        <v>50000</v>
      </c>
    </row>
    <row r="5" spans="1:16" s="8" customFormat="1" ht="15.75" customHeight="1" x14ac:dyDescent="0.25">
      <c r="A5" s="21">
        <f>A4+1</f>
        <v>2</v>
      </c>
      <c r="B5" s="12" t="s">
        <v>79</v>
      </c>
      <c r="C5" s="10"/>
      <c r="D5" s="10"/>
      <c r="E5" s="11">
        <v>15000</v>
      </c>
      <c r="F5" s="1"/>
      <c r="G5" s="1"/>
      <c r="H5" s="1"/>
      <c r="I5" s="1"/>
      <c r="J5" s="1"/>
      <c r="K5" s="1"/>
      <c r="L5" s="1"/>
      <c r="M5" s="1"/>
      <c r="N5" s="13"/>
      <c r="O5" s="22">
        <f t="shared" si="0"/>
        <v>15000</v>
      </c>
    </row>
    <row r="6" spans="1:16" s="8" customFormat="1" ht="14.1" customHeight="1" x14ac:dyDescent="0.25">
      <c r="A6" s="21">
        <f t="shared" ref="A6:A69" si="1">A5+1</f>
        <v>3</v>
      </c>
      <c r="B6" s="12" t="s">
        <v>61</v>
      </c>
      <c r="C6" s="10"/>
      <c r="D6" s="10"/>
      <c r="E6" s="11">
        <v>15000</v>
      </c>
      <c r="F6" s="1"/>
      <c r="G6" s="1"/>
      <c r="H6" s="1"/>
      <c r="I6" s="1"/>
      <c r="J6" s="1"/>
      <c r="K6" s="1"/>
      <c r="L6" s="1"/>
      <c r="M6" s="1"/>
      <c r="N6" s="13"/>
      <c r="O6" s="22">
        <f t="shared" si="0"/>
        <v>15000</v>
      </c>
    </row>
    <row r="7" spans="1:16" s="8" customFormat="1" ht="14.1" customHeight="1" x14ac:dyDescent="0.25">
      <c r="A7" s="21">
        <f t="shared" si="1"/>
        <v>4</v>
      </c>
      <c r="B7" s="12" t="s">
        <v>98</v>
      </c>
      <c r="C7" s="10"/>
      <c r="D7" s="10"/>
      <c r="E7" s="11"/>
      <c r="F7" s="1"/>
      <c r="G7" s="1"/>
      <c r="H7" s="1">
        <v>250000</v>
      </c>
      <c r="I7" s="1"/>
      <c r="J7" s="1"/>
      <c r="K7" s="1"/>
      <c r="L7" s="1"/>
      <c r="M7" s="1"/>
      <c r="N7" s="13"/>
      <c r="O7" s="22">
        <f t="shared" si="0"/>
        <v>250000</v>
      </c>
    </row>
    <row r="8" spans="1:16" s="8" customFormat="1" ht="14.1" customHeight="1" x14ac:dyDescent="0.25">
      <c r="A8" s="21">
        <f t="shared" si="1"/>
        <v>5</v>
      </c>
      <c r="B8" s="12" t="s">
        <v>99</v>
      </c>
      <c r="C8" s="10"/>
      <c r="D8" s="10"/>
      <c r="E8" s="11">
        <v>15000</v>
      </c>
      <c r="F8" s="1"/>
      <c r="G8" s="1"/>
      <c r="H8" s="1"/>
      <c r="I8" s="1"/>
      <c r="J8" s="1"/>
      <c r="K8" s="1"/>
      <c r="L8" s="1"/>
      <c r="M8" s="1"/>
      <c r="N8" s="13"/>
      <c r="O8" s="22">
        <f t="shared" si="0"/>
        <v>15000</v>
      </c>
    </row>
    <row r="9" spans="1:16" s="8" customFormat="1" ht="14.1" customHeight="1" x14ac:dyDescent="0.25">
      <c r="A9" s="21">
        <f t="shared" si="1"/>
        <v>6</v>
      </c>
      <c r="B9" s="12" t="s">
        <v>90</v>
      </c>
      <c r="C9" s="10"/>
      <c r="D9" s="10"/>
      <c r="E9" s="11">
        <v>15000</v>
      </c>
      <c r="F9" s="1"/>
      <c r="G9" s="1"/>
      <c r="H9" s="1"/>
      <c r="I9" s="1"/>
      <c r="J9" s="1"/>
      <c r="K9" s="1"/>
      <c r="L9" s="1"/>
      <c r="M9" s="1"/>
      <c r="N9" s="13"/>
      <c r="O9" s="22">
        <f t="shared" si="0"/>
        <v>15000</v>
      </c>
    </row>
    <row r="10" spans="1:16" s="8" customFormat="1" ht="14.1" customHeight="1" x14ac:dyDescent="0.25">
      <c r="A10" s="21">
        <f t="shared" si="1"/>
        <v>7</v>
      </c>
      <c r="B10" s="12" t="s">
        <v>97</v>
      </c>
      <c r="C10" s="10"/>
      <c r="D10" s="10"/>
      <c r="E10" s="11"/>
      <c r="F10" s="1"/>
      <c r="G10" s="1"/>
      <c r="H10" s="1">
        <v>250000</v>
      </c>
      <c r="I10" s="1"/>
      <c r="J10" s="1"/>
      <c r="K10" s="1"/>
      <c r="L10" s="1"/>
      <c r="M10" s="1"/>
      <c r="N10" s="13"/>
      <c r="O10" s="22">
        <f t="shared" si="0"/>
        <v>250000</v>
      </c>
    </row>
    <row r="11" spans="1:16" s="8" customFormat="1" ht="14.1" customHeight="1" x14ac:dyDescent="0.25">
      <c r="A11" s="21">
        <f t="shared" si="1"/>
        <v>8</v>
      </c>
      <c r="B11" s="12" t="s">
        <v>96</v>
      </c>
      <c r="C11" s="10"/>
      <c r="D11" s="10"/>
      <c r="E11" s="11">
        <v>15000</v>
      </c>
      <c r="F11" s="1"/>
      <c r="G11" s="1"/>
      <c r="H11" s="1"/>
      <c r="I11" s="1"/>
      <c r="J11" s="1"/>
      <c r="K11" s="1"/>
      <c r="L11" s="1"/>
      <c r="M11" s="1"/>
      <c r="N11" s="13"/>
      <c r="O11" s="22">
        <f t="shared" si="0"/>
        <v>15000</v>
      </c>
    </row>
    <row r="12" spans="1:16" s="8" customFormat="1" ht="14.1" customHeight="1" x14ac:dyDescent="0.25">
      <c r="A12" s="21">
        <f t="shared" si="1"/>
        <v>9</v>
      </c>
      <c r="B12" s="12" t="s">
        <v>106</v>
      </c>
      <c r="C12" s="10"/>
      <c r="D12" s="10"/>
      <c r="E12" s="11"/>
      <c r="F12" s="1"/>
      <c r="G12" s="1"/>
      <c r="H12" s="1"/>
      <c r="I12" s="1">
        <v>500000</v>
      </c>
      <c r="J12" s="1"/>
      <c r="K12" s="1"/>
      <c r="L12" s="1"/>
      <c r="M12" s="1"/>
      <c r="N12" s="13"/>
      <c r="O12" s="22">
        <f t="shared" si="0"/>
        <v>500000</v>
      </c>
    </row>
    <row r="13" spans="1:16" s="8" customFormat="1" ht="14.1" customHeight="1" x14ac:dyDescent="0.25">
      <c r="A13" s="21">
        <f t="shared" si="1"/>
        <v>10</v>
      </c>
      <c r="B13" s="12" t="s">
        <v>87</v>
      </c>
      <c r="C13" s="10"/>
      <c r="D13" s="10"/>
      <c r="E13" s="11"/>
      <c r="F13" s="1"/>
      <c r="G13" s="1">
        <v>100000</v>
      </c>
      <c r="H13" s="1"/>
      <c r="I13" s="1"/>
      <c r="J13" s="1"/>
      <c r="K13" s="1"/>
      <c r="L13" s="1"/>
      <c r="M13" s="1"/>
      <c r="N13" s="13"/>
      <c r="O13" s="22">
        <f t="shared" si="0"/>
        <v>100000</v>
      </c>
      <c r="P13" s="9"/>
    </row>
    <row r="14" spans="1:16" s="8" customFormat="1" ht="14.1" customHeight="1" x14ac:dyDescent="0.25">
      <c r="A14" s="21">
        <f t="shared" si="1"/>
        <v>11</v>
      </c>
      <c r="B14" s="12" t="s">
        <v>107</v>
      </c>
      <c r="C14" s="10"/>
      <c r="D14" s="10"/>
      <c r="E14" s="11"/>
      <c r="F14" s="1"/>
      <c r="G14" s="1"/>
      <c r="H14" s="1"/>
      <c r="I14" s="1"/>
      <c r="J14" s="1">
        <v>1000000</v>
      </c>
      <c r="K14" s="1"/>
      <c r="L14" s="1"/>
      <c r="M14" s="1"/>
      <c r="N14" s="13"/>
      <c r="O14" s="22">
        <f t="shared" si="0"/>
        <v>1000000</v>
      </c>
    </row>
    <row r="15" spans="1:16" s="8" customFormat="1" ht="14.1" customHeight="1" x14ac:dyDescent="0.25">
      <c r="A15" s="21">
        <f t="shared" si="1"/>
        <v>12</v>
      </c>
      <c r="B15" s="12" t="s">
        <v>62</v>
      </c>
      <c r="C15" s="10"/>
      <c r="D15" s="10"/>
      <c r="E15" s="11"/>
      <c r="F15" s="1"/>
      <c r="G15" s="1"/>
      <c r="H15" s="1"/>
      <c r="I15" s="1">
        <v>500000</v>
      </c>
      <c r="J15" s="1"/>
      <c r="K15" s="1"/>
      <c r="L15" s="1"/>
      <c r="M15" s="1"/>
      <c r="N15" s="13"/>
      <c r="O15" s="22">
        <f t="shared" si="0"/>
        <v>500000</v>
      </c>
    </row>
    <row r="16" spans="1:16" s="8" customFormat="1" ht="14.1" customHeight="1" x14ac:dyDescent="0.25">
      <c r="A16" s="21">
        <f t="shared" si="1"/>
        <v>13</v>
      </c>
      <c r="B16" s="52" t="s">
        <v>24</v>
      </c>
      <c r="C16" s="58">
        <v>1</v>
      </c>
      <c r="D16" s="58"/>
      <c r="E16" s="54"/>
      <c r="F16" s="55">
        <v>50000</v>
      </c>
      <c r="G16" s="55"/>
      <c r="H16" s="55"/>
      <c r="I16" s="55"/>
      <c r="J16" s="55"/>
      <c r="K16" s="55"/>
      <c r="L16" s="55"/>
      <c r="M16" s="55"/>
      <c r="N16" s="56"/>
      <c r="O16" s="57">
        <f t="shared" si="0"/>
        <v>50000</v>
      </c>
    </row>
    <row r="17" spans="1:15" s="8" customFormat="1" ht="14.1" customHeight="1" x14ac:dyDescent="0.25">
      <c r="A17" s="21">
        <f t="shared" si="1"/>
        <v>14</v>
      </c>
      <c r="B17" s="52" t="s">
        <v>63</v>
      </c>
      <c r="C17" s="58">
        <v>1</v>
      </c>
      <c r="D17" s="58"/>
      <c r="E17" s="54"/>
      <c r="F17" s="55"/>
      <c r="G17" s="55"/>
      <c r="H17" s="55">
        <v>250000</v>
      </c>
      <c r="I17" s="55"/>
      <c r="J17" s="55"/>
      <c r="K17" s="55"/>
      <c r="L17" s="55"/>
      <c r="M17" s="55"/>
      <c r="N17" s="56"/>
      <c r="O17" s="57">
        <f t="shared" si="0"/>
        <v>250000</v>
      </c>
    </row>
    <row r="18" spans="1:15" s="8" customFormat="1" ht="14.1" customHeight="1" x14ac:dyDescent="0.25">
      <c r="A18" s="21">
        <f t="shared" si="1"/>
        <v>15</v>
      </c>
      <c r="B18" s="12" t="s">
        <v>114</v>
      </c>
      <c r="C18" s="10"/>
      <c r="D18" s="10"/>
      <c r="E18" s="11">
        <v>15000</v>
      </c>
      <c r="F18" s="1"/>
      <c r="G18" s="1"/>
      <c r="H18" s="1"/>
      <c r="I18" s="1"/>
      <c r="J18" s="1"/>
      <c r="K18" s="1"/>
      <c r="L18" s="1"/>
      <c r="M18" s="1"/>
      <c r="N18" s="13"/>
      <c r="O18" s="22">
        <f t="shared" si="0"/>
        <v>15000</v>
      </c>
    </row>
    <row r="19" spans="1:15" s="8" customFormat="1" ht="14.1" customHeight="1" x14ac:dyDescent="0.25">
      <c r="A19" s="21">
        <f t="shared" si="1"/>
        <v>16</v>
      </c>
      <c r="B19" s="12" t="s">
        <v>113</v>
      </c>
      <c r="C19" s="10"/>
      <c r="D19" s="10"/>
      <c r="E19" s="11"/>
      <c r="F19" s="1"/>
      <c r="G19" s="1"/>
      <c r="H19" s="1"/>
      <c r="I19" s="1"/>
      <c r="J19" s="1"/>
      <c r="K19" s="1">
        <v>5000000</v>
      </c>
      <c r="L19" s="1"/>
      <c r="M19" s="1"/>
      <c r="N19" s="13"/>
      <c r="O19" s="22">
        <f t="shared" si="0"/>
        <v>5000000</v>
      </c>
    </row>
    <row r="20" spans="1:15" s="8" customFormat="1" ht="14.1" customHeight="1" x14ac:dyDescent="0.25">
      <c r="A20" s="21">
        <f t="shared" si="1"/>
        <v>17</v>
      </c>
      <c r="B20" s="12" t="s">
        <v>110</v>
      </c>
      <c r="C20" s="10"/>
      <c r="D20" s="10"/>
      <c r="E20" s="11">
        <v>2500</v>
      </c>
      <c r="F20" s="1"/>
      <c r="G20" s="1"/>
      <c r="H20" s="1"/>
      <c r="I20" s="1"/>
      <c r="J20" s="1"/>
      <c r="K20" s="1"/>
      <c r="L20" s="1"/>
      <c r="M20" s="1"/>
      <c r="N20" s="13"/>
      <c r="O20" s="22">
        <f t="shared" si="0"/>
        <v>2500</v>
      </c>
    </row>
    <row r="21" spans="1:15" s="8" customFormat="1" ht="14.1" customHeight="1" x14ac:dyDescent="0.25">
      <c r="A21" s="21">
        <f t="shared" si="1"/>
        <v>18</v>
      </c>
      <c r="B21" s="12" t="s">
        <v>112</v>
      </c>
      <c r="C21" s="10"/>
      <c r="D21" s="10"/>
      <c r="E21" s="11"/>
      <c r="F21" s="1"/>
      <c r="G21" s="1"/>
      <c r="H21" s="1"/>
      <c r="I21" s="1"/>
      <c r="J21" s="1"/>
      <c r="K21" s="1"/>
      <c r="L21" s="1">
        <v>25000000</v>
      </c>
      <c r="M21" s="1"/>
      <c r="N21" s="13"/>
      <c r="O21" s="22">
        <f t="shared" si="0"/>
        <v>25000000</v>
      </c>
    </row>
    <row r="22" spans="1:15" s="8" customFormat="1" ht="14.1" customHeight="1" x14ac:dyDescent="0.25">
      <c r="A22" s="21">
        <f t="shared" si="1"/>
        <v>19</v>
      </c>
      <c r="B22" s="12" t="s">
        <v>111</v>
      </c>
      <c r="C22" s="10"/>
      <c r="D22" s="10"/>
      <c r="E22" s="11"/>
      <c r="F22" s="1"/>
      <c r="G22" s="1"/>
      <c r="H22" s="1"/>
      <c r="I22" s="1"/>
      <c r="J22" s="1"/>
      <c r="K22" s="1">
        <v>2750000</v>
      </c>
      <c r="L22" s="1"/>
      <c r="M22" s="1"/>
      <c r="N22" s="13"/>
      <c r="O22" s="22">
        <f t="shared" si="0"/>
        <v>2750000</v>
      </c>
    </row>
    <row r="23" spans="1:15" s="8" customFormat="1" ht="14.1" customHeight="1" x14ac:dyDescent="0.25">
      <c r="A23" s="21">
        <f t="shared" si="1"/>
        <v>20</v>
      </c>
      <c r="B23" s="12" t="s">
        <v>109</v>
      </c>
      <c r="C23" s="10"/>
      <c r="D23" s="10"/>
      <c r="E23" s="11">
        <v>15000</v>
      </c>
      <c r="F23" s="1"/>
      <c r="G23" s="1"/>
      <c r="H23" s="1"/>
      <c r="I23" s="1"/>
      <c r="J23" s="1"/>
      <c r="K23" s="1"/>
      <c r="L23" s="1"/>
      <c r="M23" s="1"/>
      <c r="N23" s="13"/>
      <c r="O23" s="22">
        <f t="shared" si="0"/>
        <v>15000</v>
      </c>
    </row>
    <row r="24" spans="1:15" s="8" customFormat="1" ht="14.1" customHeight="1" x14ac:dyDescent="0.25">
      <c r="A24" s="21">
        <f t="shared" si="1"/>
        <v>21</v>
      </c>
      <c r="B24" s="12" t="s">
        <v>31</v>
      </c>
      <c r="C24" s="10"/>
      <c r="D24" s="10"/>
      <c r="E24" s="11">
        <v>15000</v>
      </c>
      <c r="F24" s="1"/>
      <c r="G24" s="1"/>
      <c r="H24" s="1"/>
      <c r="I24" s="1"/>
      <c r="J24" s="1"/>
      <c r="K24" s="1"/>
      <c r="L24" s="1"/>
      <c r="M24" s="1"/>
      <c r="N24" s="13"/>
      <c r="O24" s="22">
        <f t="shared" si="0"/>
        <v>15000</v>
      </c>
    </row>
    <row r="25" spans="1:15" s="8" customFormat="1" ht="14.1" customHeight="1" x14ac:dyDescent="0.25">
      <c r="A25" s="21">
        <f t="shared" si="1"/>
        <v>22</v>
      </c>
      <c r="B25" s="12" t="s">
        <v>57</v>
      </c>
      <c r="C25" s="23"/>
      <c r="D25" s="23"/>
      <c r="E25" s="11"/>
      <c r="F25" s="1"/>
      <c r="G25" s="1"/>
      <c r="H25" s="1"/>
      <c r="I25" s="1">
        <v>1000000</v>
      </c>
      <c r="J25" s="1"/>
      <c r="K25" s="1"/>
      <c r="L25" s="1"/>
      <c r="M25" s="1"/>
      <c r="N25" s="13"/>
      <c r="O25" s="22">
        <f t="shared" si="0"/>
        <v>1000000</v>
      </c>
    </row>
    <row r="26" spans="1:15" s="8" customFormat="1" ht="14.1" customHeight="1" x14ac:dyDescent="0.25">
      <c r="A26" s="21">
        <f t="shared" si="1"/>
        <v>23</v>
      </c>
      <c r="B26" s="12" t="s">
        <v>83</v>
      </c>
      <c r="C26" s="10"/>
      <c r="D26" s="10"/>
      <c r="E26" s="11"/>
      <c r="F26" s="1"/>
      <c r="G26" s="1"/>
      <c r="H26" s="1">
        <v>250000</v>
      </c>
      <c r="I26" s="1"/>
      <c r="J26" s="1"/>
      <c r="K26" s="1"/>
      <c r="L26" s="1"/>
      <c r="M26" s="1"/>
      <c r="N26" s="13"/>
      <c r="O26" s="22">
        <f t="shared" si="0"/>
        <v>250000</v>
      </c>
    </row>
    <row r="27" spans="1:15" s="8" customFormat="1" ht="14.1" customHeight="1" x14ac:dyDescent="0.25">
      <c r="A27" s="21">
        <f t="shared" si="1"/>
        <v>24</v>
      </c>
      <c r="B27" s="12" t="s">
        <v>84</v>
      </c>
      <c r="C27" s="10"/>
      <c r="D27" s="10"/>
      <c r="E27" s="51"/>
      <c r="F27" s="1"/>
      <c r="G27" s="1"/>
      <c r="H27" s="1">
        <f>2285*30.54+1710*39.5</f>
        <v>137328.9</v>
      </c>
      <c r="I27" s="1"/>
      <c r="J27" s="1"/>
      <c r="K27" s="1"/>
      <c r="L27" s="1"/>
      <c r="M27" s="1"/>
      <c r="N27" s="13"/>
      <c r="O27" s="22">
        <f>SUM(F27:N27)</f>
        <v>137328.9</v>
      </c>
    </row>
    <row r="28" spans="1:15" s="8" customFormat="1" ht="14.1" customHeight="1" x14ac:dyDescent="0.25">
      <c r="A28" s="21">
        <f t="shared" si="1"/>
        <v>25</v>
      </c>
      <c r="B28" s="12" t="s">
        <v>108</v>
      </c>
      <c r="C28" s="10"/>
      <c r="D28" s="10"/>
      <c r="E28" s="11"/>
      <c r="F28" s="1"/>
      <c r="G28" s="1"/>
      <c r="H28" s="1">
        <v>250000</v>
      </c>
      <c r="I28" s="1"/>
      <c r="J28" s="1"/>
      <c r="K28" s="1"/>
      <c r="L28" s="1"/>
      <c r="M28" s="1"/>
      <c r="N28" s="13"/>
      <c r="O28" s="22">
        <f t="shared" ref="O28:O62" si="2">SUM(E28:N28)</f>
        <v>250000</v>
      </c>
    </row>
    <row r="29" spans="1:15" s="8" customFormat="1" ht="14.1" customHeight="1" x14ac:dyDescent="0.25">
      <c r="A29" s="21">
        <f t="shared" si="1"/>
        <v>26</v>
      </c>
      <c r="B29" s="12" t="s">
        <v>104</v>
      </c>
      <c r="C29" s="10"/>
      <c r="D29" s="10"/>
      <c r="E29" s="11"/>
      <c r="F29" s="1"/>
      <c r="G29" s="1"/>
      <c r="H29" s="1">
        <v>184600</v>
      </c>
      <c r="I29" s="1"/>
      <c r="J29" s="1"/>
      <c r="K29" s="1"/>
      <c r="L29" s="1"/>
      <c r="M29" s="1"/>
      <c r="N29" s="13"/>
      <c r="O29" s="22">
        <f t="shared" si="2"/>
        <v>184600</v>
      </c>
    </row>
    <row r="30" spans="1:15" s="8" customFormat="1" ht="14.1" customHeight="1" x14ac:dyDescent="0.25">
      <c r="A30" s="21">
        <f t="shared" si="1"/>
        <v>27</v>
      </c>
      <c r="B30" s="12" t="s">
        <v>105</v>
      </c>
      <c r="C30" s="10"/>
      <c r="D30" s="10"/>
      <c r="E30" s="11"/>
      <c r="F30" s="1"/>
      <c r="G30" s="1"/>
      <c r="H30" s="1"/>
      <c r="I30" s="1"/>
      <c r="J30" s="1">
        <v>675033</v>
      </c>
      <c r="K30" s="1"/>
      <c r="L30" s="1"/>
      <c r="M30" s="1"/>
      <c r="N30" s="13"/>
      <c r="O30" s="22">
        <f t="shared" si="2"/>
        <v>675033</v>
      </c>
    </row>
    <row r="31" spans="1:15" s="8" customFormat="1" ht="14.1" customHeight="1" x14ac:dyDescent="0.25">
      <c r="A31" s="21">
        <f t="shared" si="1"/>
        <v>28</v>
      </c>
      <c r="B31" s="12" t="s">
        <v>93</v>
      </c>
      <c r="C31" s="10"/>
      <c r="D31" s="10"/>
      <c r="E31" s="11"/>
      <c r="F31" s="1"/>
      <c r="G31" s="1"/>
      <c r="H31" s="1">
        <v>250000</v>
      </c>
      <c r="I31" s="1"/>
      <c r="J31" s="1"/>
      <c r="K31" s="1"/>
      <c r="L31" s="1"/>
      <c r="M31" s="1"/>
      <c r="N31" s="13"/>
      <c r="O31" s="22">
        <f t="shared" si="2"/>
        <v>250000</v>
      </c>
    </row>
    <row r="32" spans="1:15" s="8" customFormat="1" ht="14.1" customHeight="1" x14ac:dyDescent="0.25">
      <c r="A32" s="21">
        <f t="shared" si="1"/>
        <v>29</v>
      </c>
      <c r="B32" s="12" t="s">
        <v>94</v>
      </c>
      <c r="C32" s="10"/>
      <c r="D32" s="10"/>
      <c r="E32" s="11">
        <v>15000</v>
      </c>
      <c r="F32" s="1"/>
      <c r="G32" s="1"/>
      <c r="H32" s="1"/>
      <c r="I32" s="1"/>
      <c r="J32" s="1"/>
      <c r="K32" s="1"/>
      <c r="L32" s="1"/>
      <c r="M32" s="1"/>
      <c r="N32" s="13"/>
      <c r="O32" s="22">
        <f t="shared" si="2"/>
        <v>15000</v>
      </c>
    </row>
    <row r="33" spans="1:16" s="8" customFormat="1" ht="14.1" customHeight="1" x14ac:dyDescent="0.25">
      <c r="A33" s="21">
        <f t="shared" si="1"/>
        <v>30</v>
      </c>
      <c r="B33" s="12" t="s">
        <v>95</v>
      </c>
      <c r="C33" s="10"/>
      <c r="D33" s="10"/>
      <c r="E33" s="11">
        <v>15000</v>
      </c>
      <c r="F33" s="1"/>
      <c r="G33" s="1"/>
      <c r="H33" s="1"/>
      <c r="I33" s="1"/>
      <c r="J33" s="1"/>
      <c r="K33" s="1"/>
      <c r="L33" s="1"/>
      <c r="M33" s="1"/>
      <c r="N33" s="13"/>
      <c r="O33" s="22">
        <f t="shared" si="2"/>
        <v>15000</v>
      </c>
    </row>
    <row r="34" spans="1:16" s="8" customFormat="1" ht="14.1" customHeight="1" x14ac:dyDescent="0.25">
      <c r="A34" s="21">
        <f t="shared" si="1"/>
        <v>31</v>
      </c>
      <c r="B34" s="12" t="s">
        <v>80</v>
      </c>
      <c r="C34" s="23"/>
      <c r="D34" s="23"/>
      <c r="E34" s="11"/>
      <c r="F34" s="1"/>
      <c r="G34" s="1">
        <v>100000</v>
      </c>
      <c r="H34" s="1"/>
      <c r="I34" s="1"/>
      <c r="J34" s="1"/>
      <c r="K34" s="1"/>
      <c r="L34" s="1"/>
      <c r="M34" s="1"/>
      <c r="N34" s="13"/>
      <c r="O34" s="22">
        <f t="shared" si="2"/>
        <v>100000</v>
      </c>
    </row>
    <row r="35" spans="1:16" s="8" customFormat="1" ht="14.1" customHeight="1" x14ac:dyDescent="0.25">
      <c r="A35" s="21">
        <f t="shared" si="1"/>
        <v>32</v>
      </c>
      <c r="B35" s="12" t="s">
        <v>80</v>
      </c>
      <c r="C35" s="10"/>
      <c r="D35" s="10"/>
      <c r="E35" s="11"/>
      <c r="F35" s="1"/>
      <c r="G35" s="1">
        <v>100000</v>
      </c>
      <c r="H35" s="1"/>
      <c r="I35" s="1"/>
      <c r="J35" s="1"/>
      <c r="K35" s="1"/>
      <c r="L35" s="1"/>
      <c r="M35" s="1"/>
      <c r="N35" s="13"/>
      <c r="O35" s="22">
        <f t="shared" si="2"/>
        <v>100000</v>
      </c>
    </row>
    <row r="36" spans="1:16" s="8" customFormat="1" ht="14.1" customHeight="1" x14ac:dyDescent="0.25">
      <c r="A36" s="21">
        <f t="shared" si="1"/>
        <v>33</v>
      </c>
      <c r="B36" s="12" t="s">
        <v>81</v>
      </c>
      <c r="C36" s="10"/>
      <c r="D36" s="10"/>
      <c r="E36" s="11"/>
      <c r="F36" s="1"/>
      <c r="G36" s="1">
        <v>100000</v>
      </c>
      <c r="H36" s="1"/>
      <c r="I36" s="1"/>
      <c r="J36" s="1"/>
      <c r="K36" s="1"/>
      <c r="L36" s="1"/>
      <c r="M36" s="1"/>
      <c r="N36" s="13"/>
      <c r="O36" s="22">
        <f t="shared" si="2"/>
        <v>100000</v>
      </c>
    </row>
    <row r="37" spans="1:16" s="8" customFormat="1" ht="14.1" customHeight="1" x14ac:dyDescent="0.25">
      <c r="A37" s="21">
        <f t="shared" si="1"/>
        <v>34</v>
      </c>
      <c r="B37" s="12" t="s">
        <v>81</v>
      </c>
      <c r="C37" s="10"/>
      <c r="D37" s="10"/>
      <c r="E37" s="11"/>
      <c r="F37" s="1"/>
      <c r="G37" s="1">
        <v>100000</v>
      </c>
      <c r="H37" s="1"/>
      <c r="I37" s="1"/>
      <c r="J37" s="1"/>
      <c r="K37" s="1"/>
      <c r="L37" s="1"/>
      <c r="M37" s="1"/>
      <c r="N37" s="13"/>
      <c r="O37" s="22">
        <f t="shared" si="2"/>
        <v>100000</v>
      </c>
    </row>
    <row r="38" spans="1:16" s="8" customFormat="1" ht="14.1" customHeight="1" x14ac:dyDescent="0.25">
      <c r="A38" s="21">
        <f t="shared" si="1"/>
        <v>35</v>
      </c>
      <c r="B38" s="12" t="s">
        <v>82</v>
      </c>
      <c r="C38" s="10"/>
      <c r="D38" s="10"/>
      <c r="E38" s="11"/>
      <c r="F38" s="1">
        <v>50000</v>
      </c>
      <c r="G38" s="1"/>
      <c r="H38" s="1"/>
      <c r="I38" s="1"/>
      <c r="J38" s="1"/>
      <c r="K38" s="1"/>
      <c r="L38" s="1"/>
      <c r="M38" s="1"/>
      <c r="N38" s="13"/>
      <c r="O38" s="22">
        <f t="shared" si="2"/>
        <v>50000</v>
      </c>
      <c r="P38" s="9"/>
    </row>
    <row r="39" spans="1:16" s="8" customFormat="1" ht="14.1" customHeight="1" x14ac:dyDescent="0.25">
      <c r="A39" s="21">
        <f t="shared" si="1"/>
        <v>36</v>
      </c>
      <c r="B39" s="12" t="s">
        <v>82</v>
      </c>
      <c r="C39" s="10"/>
      <c r="D39" s="10"/>
      <c r="E39" s="11"/>
      <c r="F39" s="1">
        <v>50000</v>
      </c>
      <c r="G39" s="1"/>
      <c r="H39" s="1"/>
      <c r="I39" s="1"/>
      <c r="J39" s="1"/>
      <c r="K39" s="1"/>
      <c r="L39" s="1"/>
      <c r="M39" s="1"/>
      <c r="N39" s="13"/>
      <c r="O39" s="22">
        <f t="shared" si="2"/>
        <v>50000</v>
      </c>
    </row>
    <row r="40" spans="1:16" s="8" customFormat="1" ht="14.1" customHeight="1" x14ac:dyDescent="0.25">
      <c r="A40" s="21">
        <f t="shared" si="1"/>
        <v>37</v>
      </c>
      <c r="B40" s="12" t="s">
        <v>35</v>
      </c>
      <c r="C40" s="10"/>
      <c r="D40" s="10"/>
      <c r="E40" s="11">
        <v>1000</v>
      </c>
      <c r="F40" s="1"/>
      <c r="G40" s="1"/>
      <c r="H40" s="1"/>
      <c r="I40" s="1"/>
      <c r="J40" s="1"/>
      <c r="K40" s="1"/>
      <c r="L40" s="1"/>
      <c r="M40" s="1"/>
      <c r="N40" s="13"/>
      <c r="O40" s="22">
        <f t="shared" si="2"/>
        <v>1000</v>
      </c>
    </row>
    <row r="41" spans="1:16" s="8" customFormat="1" ht="14.1" customHeight="1" x14ac:dyDescent="0.25">
      <c r="A41" s="21">
        <f t="shared" si="1"/>
        <v>38</v>
      </c>
      <c r="B41" s="12" t="s">
        <v>77</v>
      </c>
      <c r="C41" s="10"/>
      <c r="D41" s="10"/>
      <c r="E41" s="11"/>
      <c r="F41" s="1">
        <v>50000</v>
      </c>
      <c r="G41" s="1"/>
      <c r="H41" s="1"/>
      <c r="I41" s="1"/>
      <c r="J41" s="1"/>
      <c r="K41" s="1"/>
      <c r="L41" s="1"/>
      <c r="M41" s="1"/>
      <c r="N41" s="13"/>
      <c r="O41" s="22">
        <f t="shared" si="2"/>
        <v>50000</v>
      </c>
    </row>
    <row r="42" spans="1:16" s="8" customFormat="1" ht="14.1" customHeight="1" x14ac:dyDescent="0.25">
      <c r="A42" s="21">
        <f t="shared" si="1"/>
        <v>39</v>
      </c>
      <c r="B42" s="12" t="s">
        <v>92</v>
      </c>
      <c r="C42" s="10"/>
      <c r="D42" s="10"/>
      <c r="E42" s="11"/>
      <c r="F42" s="1"/>
      <c r="G42" s="1"/>
      <c r="H42" s="1">
        <v>250000</v>
      </c>
      <c r="I42" s="1"/>
      <c r="J42" s="1"/>
      <c r="K42" s="1"/>
      <c r="L42" s="1"/>
      <c r="M42" s="1"/>
      <c r="N42" s="13"/>
      <c r="O42" s="22">
        <f t="shared" si="2"/>
        <v>250000</v>
      </c>
      <c r="P42" s="9"/>
    </row>
    <row r="43" spans="1:16" s="8" customFormat="1" ht="14.1" customHeight="1" x14ac:dyDescent="0.25">
      <c r="A43" s="21">
        <f t="shared" si="1"/>
        <v>40</v>
      </c>
      <c r="B43" s="12" t="s">
        <v>91</v>
      </c>
      <c r="C43" s="10"/>
      <c r="D43" s="10"/>
      <c r="E43" s="11">
        <v>15000</v>
      </c>
      <c r="F43" s="1"/>
      <c r="G43" s="1"/>
      <c r="H43" s="1"/>
      <c r="I43" s="1"/>
      <c r="J43" s="1"/>
      <c r="K43" s="1"/>
      <c r="L43" s="1"/>
      <c r="M43" s="1"/>
      <c r="N43" s="13"/>
      <c r="O43" s="22">
        <f t="shared" si="2"/>
        <v>15000</v>
      </c>
    </row>
    <row r="44" spans="1:16" s="8" customFormat="1" ht="14.1" customHeight="1" x14ac:dyDescent="0.25">
      <c r="A44" s="21">
        <f t="shared" si="1"/>
        <v>41</v>
      </c>
      <c r="B44" s="12" t="s">
        <v>86</v>
      </c>
      <c r="C44" s="10"/>
      <c r="D44" s="10"/>
      <c r="E44" s="11"/>
      <c r="F44" s="1"/>
      <c r="G44" s="1"/>
      <c r="H44" s="1"/>
      <c r="I44" s="1">
        <v>500000</v>
      </c>
      <c r="J44" s="1"/>
      <c r="K44" s="1"/>
      <c r="L44" s="1"/>
      <c r="M44" s="1"/>
      <c r="N44" s="13"/>
      <c r="O44" s="22">
        <f t="shared" si="2"/>
        <v>500000</v>
      </c>
    </row>
    <row r="45" spans="1:16" s="8" customFormat="1" ht="14.1" customHeight="1" x14ac:dyDescent="0.25">
      <c r="A45" s="21">
        <f t="shared" si="1"/>
        <v>42</v>
      </c>
      <c r="B45" s="12" t="s">
        <v>85</v>
      </c>
      <c r="C45" s="10"/>
      <c r="D45" s="10"/>
      <c r="E45" s="11"/>
      <c r="F45" s="1"/>
      <c r="G45" s="1"/>
      <c r="H45" s="1"/>
      <c r="I45" s="1">
        <v>500000</v>
      </c>
      <c r="J45" s="1"/>
      <c r="K45" s="1"/>
      <c r="L45" s="1"/>
      <c r="M45" s="1"/>
      <c r="N45" s="13"/>
      <c r="O45" s="22">
        <f t="shared" si="2"/>
        <v>500000</v>
      </c>
    </row>
    <row r="46" spans="1:16" s="8" customFormat="1" ht="14.1" customHeight="1" x14ac:dyDescent="0.25">
      <c r="A46" s="21">
        <f t="shared" si="1"/>
        <v>43</v>
      </c>
      <c r="B46" s="12" t="s">
        <v>65</v>
      </c>
      <c r="C46" s="10"/>
      <c r="D46" s="10"/>
      <c r="E46" s="11"/>
      <c r="F46" s="1">
        <v>50000</v>
      </c>
      <c r="G46" s="1"/>
      <c r="H46" s="1"/>
      <c r="I46" s="1"/>
      <c r="J46" s="1"/>
      <c r="K46" s="1"/>
      <c r="L46" s="1"/>
      <c r="M46" s="1"/>
      <c r="N46" s="13"/>
      <c r="O46" s="22">
        <f t="shared" si="2"/>
        <v>50000</v>
      </c>
    </row>
    <row r="47" spans="1:16" s="8" customFormat="1" ht="14.1" customHeight="1" x14ac:dyDescent="0.25">
      <c r="A47" s="21">
        <f t="shared" si="1"/>
        <v>44</v>
      </c>
      <c r="B47" s="12" t="s">
        <v>64</v>
      </c>
      <c r="C47" s="10"/>
      <c r="D47" s="10"/>
      <c r="E47" s="11">
        <v>1000</v>
      </c>
      <c r="F47" s="1"/>
      <c r="G47" s="1"/>
      <c r="H47" s="1"/>
      <c r="I47" s="1"/>
      <c r="J47" s="1"/>
      <c r="K47" s="1"/>
      <c r="L47" s="1"/>
      <c r="M47" s="1"/>
      <c r="N47" s="13"/>
      <c r="O47" s="22">
        <f t="shared" si="2"/>
        <v>1000</v>
      </c>
    </row>
    <row r="48" spans="1:16" s="8" customFormat="1" ht="14.1" customHeight="1" x14ac:dyDescent="0.25">
      <c r="A48" s="21">
        <f t="shared" si="1"/>
        <v>45</v>
      </c>
      <c r="B48" s="12" t="s">
        <v>28</v>
      </c>
      <c r="C48" s="10"/>
      <c r="D48" s="10"/>
      <c r="E48" s="11">
        <v>15000</v>
      </c>
      <c r="F48" s="1"/>
      <c r="G48" s="1"/>
      <c r="H48" s="1"/>
      <c r="I48" s="1"/>
      <c r="J48" s="1"/>
      <c r="K48" s="1"/>
      <c r="L48" s="1"/>
      <c r="M48" s="1"/>
      <c r="N48" s="13"/>
      <c r="O48" s="22">
        <f t="shared" si="2"/>
        <v>15000</v>
      </c>
    </row>
    <row r="49" spans="1:16" s="8" customFormat="1" ht="14.1" customHeight="1" x14ac:dyDescent="0.25">
      <c r="A49" s="21">
        <f t="shared" si="1"/>
        <v>46</v>
      </c>
      <c r="B49" s="52" t="s">
        <v>33</v>
      </c>
      <c r="C49" s="53">
        <v>1</v>
      </c>
      <c r="D49" s="53"/>
      <c r="E49" s="54"/>
      <c r="F49" s="55"/>
      <c r="G49" s="55">
        <v>100000</v>
      </c>
      <c r="H49" s="55"/>
      <c r="I49" s="55"/>
      <c r="J49" s="55"/>
      <c r="K49" s="55"/>
      <c r="L49" s="55"/>
      <c r="M49" s="55"/>
      <c r="N49" s="56"/>
      <c r="O49" s="57">
        <f t="shared" si="2"/>
        <v>100000</v>
      </c>
    </row>
    <row r="50" spans="1:16" s="8" customFormat="1" ht="14.1" customHeight="1" x14ac:dyDescent="0.25">
      <c r="A50" s="21">
        <f t="shared" si="1"/>
        <v>47</v>
      </c>
      <c r="B50" s="52" t="s">
        <v>40</v>
      </c>
      <c r="C50" s="58">
        <v>1</v>
      </c>
      <c r="D50" s="58"/>
      <c r="E50" s="54"/>
      <c r="F50" s="55">
        <v>50000</v>
      </c>
      <c r="G50" s="55"/>
      <c r="H50" s="55"/>
      <c r="I50" s="55"/>
      <c r="J50" s="55"/>
      <c r="K50" s="55"/>
      <c r="L50" s="55"/>
      <c r="M50" s="55"/>
      <c r="N50" s="56"/>
      <c r="O50" s="57">
        <f t="shared" si="2"/>
        <v>50000</v>
      </c>
    </row>
    <row r="51" spans="1:16" s="8" customFormat="1" ht="14.1" customHeight="1" x14ac:dyDescent="0.25">
      <c r="A51" s="21">
        <f t="shared" si="1"/>
        <v>48</v>
      </c>
      <c r="B51" s="52" t="s">
        <v>26</v>
      </c>
      <c r="C51" s="58">
        <v>1</v>
      </c>
      <c r="D51" s="58"/>
      <c r="E51" s="54"/>
      <c r="F51" s="55"/>
      <c r="G51" s="55"/>
      <c r="H51" s="55">
        <v>250000</v>
      </c>
      <c r="I51" s="55"/>
      <c r="J51" s="55"/>
      <c r="K51" s="55"/>
      <c r="L51" s="55"/>
      <c r="M51" s="55"/>
      <c r="N51" s="56"/>
      <c r="O51" s="57">
        <f t="shared" si="2"/>
        <v>250000</v>
      </c>
    </row>
    <row r="52" spans="1:16" s="8" customFormat="1" ht="14.1" customHeight="1" x14ac:dyDescent="0.25">
      <c r="A52" s="21">
        <f t="shared" si="1"/>
        <v>49</v>
      </c>
      <c r="B52" s="52" t="s">
        <v>46</v>
      </c>
      <c r="C52" s="58">
        <v>1</v>
      </c>
      <c r="D52" s="58"/>
      <c r="E52" s="54"/>
      <c r="F52" s="55">
        <v>50000</v>
      </c>
      <c r="G52" s="55"/>
      <c r="H52" s="55"/>
      <c r="I52" s="55"/>
      <c r="J52" s="55"/>
      <c r="K52" s="55"/>
      <c r="L52" s="55"/>
      <c r="M52" s="55"/>
      <c r="N52" s="56"/>
      <c r="O52" s="57">
        <f t="shared" si="2"/>
        <v>50000</v>
      </c>
    </row>
    <row r="53" spans="1:16" s="8" customFormat="1" ht="14.1" customHeight="1" x14ac:dyDescent="0.25">
      <c r="A53" s="21">
        <f t="shared" si="1"/>
        <v>50</v>
      </c>
      <c r="B53" s="52" t="s">
        <v>46</v>
      </c>
      <c r="C53" s="58">
        <v>1</v>
      </c>
      <c r="D53" s="58"/>
      <c r="E53" s="54">
        <v>15000</v>
      </c>
      <c r="F53" s="55"/>
      <c r="G53" s="55"/>
      <c r="H53" s="55"/>
      <c r="I53" s="55"/>
      <c r="J53" s="55"/>
      <c r="K53" s="55"/>
      <c r="L53" s="55"/>
      <c r="M53" s="55"/>
      <c r="N53" s="56"/>
      <c r="O53" s="57">
        <f t="shared" si="2"/>
        <v>15000</v>
      </c>
    </row>
    <row r="54" spans="1:16" s="8" customFormat="1" ht="14.1" customHeight="1" x14ac:dyDescent="0.25">
      <c r="A54" s="21">
        <f t="shared" si="1"/>
        <v>51</v>
      </c>
      <c r="B54" s="52" t="s">
        <v>101</v>
      </c>
      <c r="C54" s="53">
        <v>1</v>
      </c>
      <c r="D54" s="53"/>
      <c r="E54" s="54">
        <v>1000</v>
      </c>
      <c r="F54" s="55"/>
      <c r="G54" s="55"/>
      <c r="H54" s="55"/>
      <c r="I54" s="55"/>
      <c r="J54" s="55"/>
      <c r="K54" s="55"/>
      <c r="L54" s="55"/>
      <c r="M54" s="55"/>
      <c r="N54" s="56"/>
      <c r="O54" s="57">
        <f t="shared" si="2"/>
        <v>1000</v>
      </c>
    </row>
    <row r="55" spans="1:16" s="8" customFormat="1" ht="14.1" customHeight="1" x14ac:dyDescent="0.25">
      <c r="A55" s="21">
        <f t="shared" si="1"/>
        <v>52</v>
      </c>
      <c r="B55" s="52" t="s">
        <v>32</v>
      </c>
      <c r="C55" s="58">
        <v>1</v>
      </c>
      <c r="D55" s="58"/>
      <c r="E55" s="54"/>
      <c r="F55" s="55"/>
      <c r="G55" s="55"/>
      <c r="H55" s="55">
        <v>250000</v>
      </c>
      <c r="I55" s="55"/>
      <c r="J55" s="55"/>
      <c r="K55" s="55"/>
      <c r="L55" s="55"/>
      <c r="M55" s="55"/>
      <c r="N55" s="56"/>
      <c r="O55" s="57">
        <f t="shared" si="2"/>
        <v>250000</v>
      </c>
    </row>
    <row r="56" spans="1:16" s="8" customFormat="1" ht="14.1" customHeight="1" x14ac:dyDescent="0.25">
      <c r="A56" s="21">
        <f t="shared" si="1"/>
        <v>53</v>
      </c>
      <c r="B56" s="52" t="s">
        <v>25</v>
      </c>
      <c r="C56" s="58">
        <v>1</v>
      </c>
      <c r="D56" s="58"/>
      <c r="E56" s="54"/>
      <c r="F56" s="55"/>
      <c r="G56" s="55"/>
      <c r="H56" s="55">
        <v>250000</v>
      </c>
      <c r="I56" s="55"/>
      <c r="J56" s="55"/>
      <c r="K56" s="55"/>
      <c r="L56" s="55"/>
      <c r="M56" s="55"/>
      <c r="N56" s="56"/>
      <c r="O56" s="57">
        <f t="shared" si="2"/>
        <v>250000</v>
      </c>
    </row>
    <row r="57" spans="1:16" s="8" customFormat="1" ht="14.1" customHeight="1" x14ac:dyDescent="0.25">
      <c r="A57" s="21">
        <f t="shared" si="1"/>
        <v>54</v>
      </c>
      <c r="B57" s="52" t="s">
        <v>45</v>
      </c>
      <c r="C57" s="58">
        <v>1</v>
      </c>
      <c r="D57" s="58"/>
      <c r="E57" s="54"/>
      <c r="F57" s="55"/>
      <c r="G57" s="55">
        <v>100000</v>
      </c>
      <c r="H57" s="55"/>
      <c r="I57" s="55"/>
      <c r="J57" s="55"/>
      <c r="K57" s="55"/>
      <c r="L57" s="55"/>
      <c r="M57" s="55"/>
      <c r="N57" s="56"/>
      <c r="O57" s="57">
        <f t="shared" si="2"/>
        <v>100000</v>
      </c>
    </row>
    <row r="58" spans="1:16" s="8" customFormat="1" ht="14.1" customHeight="1" x14ac:dyDescent="0.25">
      <c r="A58" s="21">
        <f t="shared" si="1"/>
        <v>55</v>
      </c>
      <c r="B58" s="52" t="s">
        <v>102</v>
      </c>
      <c r="C58" s="58">
        <v>1</v>
      </c>
      <c r="D58" s="58"/>
      <c r="E58" s="54">
        <v>200</v>
      </c>
      <c r="F58" s="55"/>
      <c r="G58" s="55"/>
      <c r="H58" s="55"/>
      <c r="I58" s="55"/>
      <c r="J58" s="55"/>
      <c r="K58" s="55"/>
      <c r="L58" s="55"/>
      <c r="M58" s="55"/>
      <c r="N58" s="56"/>
      <c r="O58" s="57">
        <f t="shared" si="2"/>
        <v>200</v>
      </c>
    </row>
    <row r="59" spans="1:16" s="8" customFormat="1" ht="14.1" customHeight="1" x14ac:dyDescent="0.25">
      <c r="A59" s="21">
        <f t="shared" si="1"/>
        <v>56</v>
      </c>
      <c r="B59" s="52" t="s">
        <v>37</v>
      </c>
      <c r="C59" s="58">
        <v>1</v>
      </c>
      <c r="D59" s="58"/>
      <c r="E59" s="54"/>
      <c r="F59" s="55"/>
      <c r="G59" s="55"/>
      <c r="H59" s="55">
        <v>250000</v>
      </c>
      <c r="I59" s="55"/>
      <c r="J59" s="55"/>
      <c r="K59" s="55"/>
      <c r="L59" s="55"/>
      <c r="M59" s="55"/>
      <c r="N59" s="56"/>
      <c r="O59" s="57">
        <f t="shared" si="2"/>
        <v>250000</v>
      </c>
    </row>
    <row r="60" spans="1:16" s="8" customFormat="1" ht="14.1" customHeight="1" x14ac:dyDescent="0.25">
      <c r="A60" s="21">
        <f t="shared" si="1"/>
        <v>57</v>
      </c>
      <c r="B60" s="52" t="s">
        <v>100</v>
      </c>
      <c r="C60" s="58">
        <v>1</v>
      </c>
      <c r="D60" s="58"/>
      <c r="E60" s="54">
        <v>1000</v>
      </c>
      <c r="F60" s="55"/>
      <c r="G60" s="55"/>
      <c r="H60" s="55"/>
      <c r="I60" s="55"/>
      <c r="J60" s="55"/>
      <c r="K60" s="55"/>
      <c r="L60" s="55"/>
      <c r="M60" s="55"/>
      <c r="N60" s="56"/>
      <c r="O60" s="57">
        <f t="shared" si="2"/>
        <v>1000</v>
      </c>
    </row>
    <row r="61" spans="1:16" s="8" customFormat="1" ht="14.1" customHeight="1" x14ac:dyDescent="0.25">
      <c r="A61" s="21">
        <f t="shared" si="1"/>
        <v>58</v>
      </c>
      <c r="B61" s="52" t="s">
        <v>43</v>
      </c>
      <c r="C61" s="58">
        <v>1</v>
      </c>
      <c r="D61" s="58"/>
      <c r="E61" s="54"/>
      <c r="F61" s="55">
        <v>50000</v>
      </c>
      <c r="G61" s="55"/>
      <c r="H61" s="55"/>
      <c r="I61" s="55"/>
      <c r="J61" s="55"/>
      <c r="K61" s="55"/>
      <c r="L61" s="55"/>
      <c r="M61" s="55"/>
      <c r="N61" s="56"/>
      <c r="O61" s="57">
        <f t="shared" si="2"/>
        <v>50000</v>
      </c>
    </row>
    <row r="62" spans="1:16" s="8" customFormat="1" ht="14.1" customHeight="1" x14ac:dyDescent="0.25">
      <c r="A62" s="21">
        <f t="shared" si="1"/>
        <v>59</v>
      </c>
      <c r="B62" s="52" t="s">
        <v>49</v>
      </c>
      <c r="C62" s="58">
        <v>1</v>
      </c>
      <c r="D62" s="58"/>
      <c r="E62" s="54">
        <v>15000</v>
      </c>
      <c r="F62" s="55"/>
      <c r="G62" s="55"/>
      <c r="H62" s="55"/>
      <c r="I62" s="55"/>
      <c r="J62" s="55"/>
      <c r="K62" s="55"/>
      <c r="L62" s="55"/>
      <c r="M62" s="55"/>
      <c r="N62" s="56"/>
      <c r="O62" s="57">
        <f t="shared" si="2"/>
        <v>15000</v>
      </c>
    </row>
    <row r="63" spans="1:16" s="8" customFormat="1" ht="14.1" customHeight="1" x14ac:dyDescent="0.25">
      <c r="A63" s="21">
        <f t="shared" si="1"/>
        <v>60</v>
      </c>
      <c r="B63" s="52" t="s">
        <v>44</v>
      </c>
      <c r="C63" s="58">
        <v>1</v>
      </c>
      <c r="D63" s="58">
        <v>1</v>
      </c>
      <c r="E63" s="54"/>
      <c r="F63" s="55"/>
      <c r="G63" s="55"/>
      <c r="H63" s="55"/>
      <c r="I63" s="55"/>
      <c r="J63" s="55"/>
      <c r="K63" s="55"/>
      <c r="L63" s="55"/>
      <c r="M63" s="55"/>
      <c r="N63" s="56"/>
      <c r="O63" s="57"/>
      <c r="P63" s="9"/>
    </row>
    <row r="64" spans="1:16" s="8" customFormat="1" ht="14.1" customHeight="1" x14ac:dyDescent="0.25">
      <c r="A64" s="21">
        <f t="shared" si="1"/>
        <v>61</v>
      </c>
      <c r="B64" s="52" t="s">
        <v>34</v>
      </c>
      <c r="C64" s="58">
        <v>1</v>
      </c>
      <c r="D64" s="58"/>
      <c r="E64" s="54"/>
      <c r="F64" s="55">
        <v>50000</v>
      </c>
      <c r="G64" s="55"/>
      <c r="H64" s="55"/>
      <c r="I64" s="55"/>
      <c r="J64" s="55"/>
      <c r="K64" s="55"/>
      <c r="L64" s="55"/>
      <c r="M64" s="55"/>
      <c r="N64" s="56"/>
      <c r="O64" s="57">
        <f>SUM(E64:N64)</f>
        <v>50000</v>
      </c>
    </row>
    <row r="65" spans="1:16" s="8" customFormat="1" ht="14.1" customHeight="1" x14ac:dyDescent="0.25">
      <c r="A65" s="21">
        <f t="shared" si="1"/>
        <v>62</v>
      </c>
      <c r="B65" s="52" t="s">
        <v>27</v>
      </c>
      <c r="C65" s="58">
        <v>1</v>
      </c>
      <c r="D65" s="58">
        <v>1</v>
      </c>
      <c r="E65" s="54"/>
      <c r="F65" s="55"/>
      <c r="G65" s="55"/>
      <c r="H65" s="55"/>
      <c r="I65" s="55"/>
      <c r="J65" s="55"/>
      <c r="K65" s="55"/>
      <c r="L65" s="55"/>
      <c r="M65" s="55"/>
      <c r="N65" s="56"/>
      <c r="O65" s="57"/>
    </row>
    <row r="66" spans="1:16" s="8" customFormat="1" ht="14.1" customHeight="1" x14ac:dyDescent="0.25">
      <c r="A66" s="21">
        <f t="shared" si="1"/>
        <v>63</v>
      </c>
      <c r="B66" s="52" t="s">
        <v>41</v>
      </c>
      <c r="C66" s="58">
        <v>1</v>
      </c>
      <c r="D66" s="58">
        <v>1</v>
      </c>
      <c r="E66" s="54"/>
      <c r="F66" s="55"/>
      <c r="G66" s="55"/>
      <c r="H66" s="55"/>
      <c r="I66" s="55"/>
      <c r="J66" s="55"/>
      <c r="K66" s="55"/>
      <c r="L66" s="55"/>
      <c r="M66" s="55"/>
      <c r="N66" s="56"/>
      <c r="O66" s="57"/>
    </row>
    <row r="67" spans="1:16" s="8" customFormat="1" ht="14.1" customHeight="1" x14ac:dyDescent="0.25">
      <c r="A67" s="21">
        <f t="shared" si="1"/>
        <v>64</v>
      </c>
      <c r="B67" s="52" t="s">
        <v>47</v>
      </c>
      <c r="C67" s="58">
        <v>1</v>
      </c>
      <c r="D67" s="58"/>
      <c r="E67" s="54">
        <v>15000</v>
      </c>
      <c r="F67" s="55"/>
      <c r="G67" s="55"/>
      <c r="H67" s="55"/>
      <c r="I67" s="55"/>
      <c r="J67" s="55"/>
      <c r="K67" s="55"/>
      <c r="L67" s="55"/>
      <c r="M67" s="55"/>
      <c r="N67" s="56"/>
      <c r="O67" s="57">
        <f t="shared" ref="O67:O75" si="3">SUM(E67:N67)</f>
        <v>15000</v>
      </c>
      <c r="P67" s="9"/>
    </row>
    <row r="68" spans="1:16" s="8" customFormat="1" ht="14.1" customHeight="1" x14ac:dyDescent="0.25">
      <c r="A68" s="21">
        <f t="shared" si="1"/>
        <v>65</v>
      </c>
      <c r="B68" s="52" t="s">
        <v>103</v>
      </c>
      <c r="C68" s="58">
        <v>1</v>
      </c>
      <c r="D68" s="58"/>
      <c r="E68" s="54">
        <v>200</v>
      </c>
      <c r="F68" s="55"/>
      <c r="G68" s="55"/>
      <c r="H68" s="55"/>
      <c r="I68" s="55"/>
      <c r="J68" s="55"/>
      <c r="K68" s="55"/>
      <c r="L68" s="55"/>
      <c r="M68" s="55"/>
      <c r="N68" s="56"/>
      <c r="O68" s="57">
        <f t="shared" si="3"/>
        <v>200</v>
      </c>
    </row>
    <row r="69" spans="1:16" s="8" customFormat="1" ht="14.1" customHeight="1" x14ac:dyDescent="0.25">
      <c r="A69" s="21">
        <f t="shared" si="1"/>
        <v>66</v>
      </c>
      <c r="B69" s="52" t="s">
        <v>39</v>
      </c>
      <c r="C69" s="58">
        <v>1</v>
      </c>
      <c r="D69" s="58"/>
      <c r="E69" s="54"/>
      <c r="F69" s="55"/>
      <c r="G69" s="55">
        <v>100000</v>
      </c>
      <c r="H69" s="55"/>
      <c r="I69" s="55"/>
      <c r="J69" s="55"/>
      <c r="K69" s="55"/>
      <c r="L69" s="55"/>
      <c r="M69" s="55"/>
      <c r="N69" s="56"/>
      <c r="O69" s="57">
        <f t="shared" si="3"/>
        <v>100000</v>
      </c>
    </row>
    <row r="70" spans="1:16" s="8" customFormat="1" ht="14.1" customHeight="1" x14ac:dyDescent="0.25">
      <c r="A70" s="21">
        <f t="shared" ref="A70:A101" si="4">A69+1</f>
        <v>67</v>
      </c>
      <c r="B70" s="52" t="s">
        <v>29</v>
      </c>
      <c r="C70" s="58">
        <v>1</v>
      </c>
      <c r="D70" s="58"/>
      <c r="E70" s="54"/>
      <c r="F70" s="55"/>
      <c r="G70" s="55"/>
      <c r="H70" s="55">
        <v>250000</v>
      </c>
      <c r="I70" s="55"/>
      <c r="J70" s="55"/>
      <c r="K70" s="55"/>
      <c r="L70" s="55"/>
      <c r="M70" s="55"/>
      <c r="N70" s="56"/>
      <c r="O70" s="57">
        <f t="shared" si="3"/>
        <v>250000</v>
      </c>
    </row>
    <row r="71" spans="1:16" s="8" customFormat="1" ht="14.1" customHeight="1" x14ac:dyDescent="0.25">
      <c r="A71" s="21">
        <f t="shared" si="4"/>
        <v>68</v>
      </c>
      <c r="B71" s="52" t="s">
        <v>30</v>
      </c>
      <c r="C71" s="58">
        <v>1</v>
      </c>
      <c r="D71" s="58"/>
      <c r="E71" s="54"/>
      <c r="F71" s="55"/>
      <c r="G71" s="55"/>
      <c r="H71" s="55"/>
      <c r="I71" s="55">
        <v>500000</v>
      </c>
      <c r="J71" s="55"/>
      <c r="K71" s="55"/>
      <c r="L71" s="55"/>
      <c r="M71" s="55"/>
      <c r="N71" s="56"/>
      <c r="O71" s="57">
        <f t="shared" si="3"/>
        <v>500000</v>
      </c>
    </row>
    <row r="72" spans="1:16" s="8" customFormat="1" ht="14.1" customHeight="1" x14ac:dyDescent="0.25">
      <c r="A72" s="21">
        <f t="shared" si="4"/>
        <v>69</v>
      </c>
      <c r="B72" s="52" t="s">
        <v>30</v>
      </c>
      <c r="C72" s="58">
        <v>1</v>
      </c>
      <c r="D72" s="58"/>
      <c r="E72" s="54">
        <v>15000</v>
      </c>
      <c r="F72" s="55"/>
      <c r="G72" s="55"/>
      <c r="H72" s="54"/>
      <c r="I72" s="55"/>
      <c r="J72" s="55"/>
      <c r="K72" s="55"/>
      <c r="L72" s="55"/>
      <c r="M72" s="55"/>
      <c r="N72" s="56"/>
      <c r="O72" s="57">
        <f t="shared" si="3"/>
        <v>15000</v>
      </c>
    </row>
    <row r="73" spans="1:16" s="8" customFormat="1" ht="14.1" customHeight="1" x14ac:dyDescent="0.25">
      <c r="A73" s="21">
        <f t="shared" si="4"/>
        <v>70</v>
      </c>
      <c r="B73" s="52" t="s">
        <v>48</v>
      </c>
      <c r="C73" s="58">
        <v>1</v>
      </c>
      <c r="D73" s="58"/>
      <c r="E73" s="54"/>
      <c r="F73" s="55"/>
      <c r="G73" s="55"/>
      <c r="H73" s="55">
        <v>250000</v>
      </c>
      <c r="I73" s="55"/>
      <c r="J73" s="55"/>
      <c r="K73" s="55"/>
      <c r="L73" s="55"/>
      <c r="M73" s="55"/>
      <c r="N73" s="56"/>
      <c r="O73" s="57">
        <f t="shared" si="3"/>
        <v>250000</v>
      </c>
    </row>
    <row r="74" spans="1:16" s="8" customFormat="1" ht="14.1" customHeight="1" x14ac:dyDescent="0.25">
      <c r="A74" s="21">
        <f t="shared" si="4"/>
        <v>71</v>
      </c>
      <c r="B74" s="52" t="s">
        <v>50</v>
      </c>
      <c r="C74" s="58">
        <v>1</v>
      </c>
      <c r="D74" s="58"/>
      <c r="E74" s="54"/>
      <c r="F74" s="55">
        <v>50000</v>
      </c>
      <c r="G74" s="55"/>
      <c r="H74" s="55"/>
      <c r="I74" s="55"/>
      <c r="J74" s="55"/>
      <c r="K74" s="55"/>
      <c r="L74" s="55"/>
      <c r="M74" s="55"/>
      <c r="N74" s="56"/>
      <c r="O74" s="57">
        <f t="shared" si="3"/>
        <v>50000</v>
      </c>
    </row>
    <row r="75" spans="1:16" s="8" customFormat="1" ht="14.1" customHeight="1" x14ac:dyDescent="0.25">
      <c r="A75" s="21">
        <f t="shared" si="4"/>
        <v>72</v>
      </c>
      <c r="B75" s="52" t="s">
        <v>36</v>
      </c>
      <c r="C75" s="58">
        <v>1</v>
      </c>
      <c r="D75" s="58"/>
      <c r="E75" s="54">
        <v>15000</v>
      </c>
      <c r="F75" s="55"/>
      <c r="G75" s="55"/>
      <c r="H75" s="55"/>
      <c r="I75" s="55"/>
      <c r="J75" s="55"/>
      <c r="K75" s="55"/>
      <c r="L75" s="55"/>
      <c r="M75" s="55"/>
      <c r="N75" s="56"/>
      <c r="O75" s="57">
        <f t="shared" si="3"/>
        <v>15000</v>
      </c>
    </row>
    <row r="76" spans="1:16" s="8" customFormat="1" ht="14.1" customHeight="1" x14ac:dyDescent="0.25">
      <c r="A76" s="21">
        <f t="shared" si="4"/>
        <v>73</v>
      </c>
      <c r="B76" s="12" t="s">
        <v>115</v>
      </c>
      <c r="C76" s="10"/>
      <c r="D76" s="10">
        <v>1</v>
      </c>
      <c r="E76" s="11"/>
      <c r="F76" s="1"/>
      <c r="G76" s="1"/>
      <c r="H76" s="1"/>
      <c r="I76" s="1"/>
      <c r="J76" s="1"/>
      <c r="K76" s="1"/>
      <c r="L76" s="1"/>
      <c r="M76" s="1"/>
      <c r="N76" s="13"/>
      <c r="O76" s="22"/>
    </row>
    <row r="77" spans="1:16" s="8" customFormat="1" ht="14.1" customHeight="1" x14ac:dyDescent="0.25">
      <c r="A77" s="21">
        <f t="shared" si="4"/>
        <v>74</v>
      </c>
      <c r="B77" s="52" t="s">
        <v>73</v>
      </c>
      <c r="C77" s="58">
        <v>1</v>
      </c>
      <c r="D77" s="58"/>
      <c r="E77" s="54"/>
      <c r="F77" s="55"/>
      <c r="G77" s="55">
        <v>100000</v>
      </c>
      <c r="H77" s="55"/>
      <c r="I77" s="55"/>
      <c r="J77" s="55"/>
      <c r="K77" s="55"/>
      <c r="L77" s="55"/>
      <c r="M77" s="55"/>
      <c r="N77" s="56"/>
      <c r="O77" s="57">
        <f t="shared" ref="O77:O87" si="5">SUM(E77:N77)</f>
        <v>100000</v>
      </c>
    </row>
    <row r="78" spans="1:16" s="8" customFormat="1" ht="14.1" customHeight="1" x14ac:dyDescent="0.25">
      <c r="A78" s="21">
        <f t="shared" si="4"/>
        <v>75</v>
      </c>
      <c r="B78" s="52" t="s">
        <v>70</v>
      </c>
      <c r="C78" s="58">
        <v>1</v>
      </c>
      <c r="D78" s="58"/>
      <c r="E78" s="54"/>
      <c r="F78" s="55"/>
      <c r="G78" s="55"/>
      <c r="H78" s="55">
        <v>250000</v>
      </c>
      <c r="I78" s="55"/>
      <c r="J78" s="55"/>
      <c r="K78" s="55"/>
      <c r="L78" s="55"/>
      <c r="M78" s="55"/>
      <c r="N78" s="56"/>
      <c r="O78" s="57">
        <f t="shared" si="5"/>
        <v>250000</v>
      </c>
    </row>
    <row r="79" spans="1:16" s="8" customFormat="1" ht="14.1" customHeight="1" x14ac:dyDescent="0.25">
      <c r="A79" s="21">
        <f t="shared" si="4"/>
        <v>76</v>
      </c>
      <c r="B79" s="52" t="s">
        <v>71</v>
      </c>
      <c r="C79" s="58">
        <v>1</v>
      </c>
      <c r="D79" s="58"/>
      <c r="E79" s="54">
        <v>15000</v>
      </c>
      <c r="F79" s="55"/>
      <c r="G79" s="55"/>
      <c r="H79" s="55"/>
      <c r="I79" s="55"/>
      <c r="J79" s="55"/>
      <c r="K79" s="55"/>
      <c r="L79" s="55"/>
      <c r="M79" s="55"/>
      <c r="N79" s="56"/>
      <c r="O79" s="57">
        <f t="shared" si="5"/>
        <v>15000</v>
      </c>
    </row>
    <row r="80" spans="1:16" s="8" customFormat="1" ht="14.1" customHeight="1" x14ac:dyDescent="0.25">
      <c r="A80" s="21">
        <f t="shared" si="4"/>
        <v>77</v>
      </c>
      <c r="B80" s="52" t="s">
        <v>74</v>
      </c>
      <c r="C80" s="58">
        <v>1</v>
      </c>
      <c r="D80" s="58"/>
      <c r="E80" s="54">
        <v>15000</v>
      </c>
      <c r="F80" s="55"/>
      <c r="G80" s="55"/>
      <c r="H80" s="55"/>
      <c r="I80" s="55"/>
      <c r="J80" s="55"/>
      <c r="K80" s="55"/>
      <c r="L80" s="55"/>
      <c r="M80" s="55"/>
      <c r="N80" s="56"/>
      <c r="O80" s="57">
        <f t="shared" si="5"/>
        <v>15000</v>
      </c>
    </row>
    <row r="81" spans="1:16" s="8" customFormat="1" ht="14.1" customHeight="1" x14ac:dyDescent="0.25">
      <c r="A81" s="21">
        <f t="shared" si="4"/>
        <v>78</v>
      </c>
      <c r="B81" s="52" t="s">
        <v>76</v>
      </c>
      <c r="C81" s="58">
        <v>1</v>
      </c>
      <c r="D81" s="58"/>
      <c r="E81" s="54">
        <v>15000</v>
      </c>
      <c r="F81" s="55"/>
      <c r="G81" s="55"/>
      <c r="H81" s="55"/>
      <c r="I81" s="55"/>
      <c r="J81" s="55"/>
      <c r="K81" s="55"/>
      <c r="L81" s="55"/>
      <c r="M81" s="55"/>
      <c r="N81" s="56"/>
      <c r="O81" s="57">
        <f t="shared" si="5"/>
        <v>15000</v>
      </c>
    </row>
    <row r="82" spans="1:16" s="8" customFormat="1" ht="14.1" customHeight="1" x14ac:dyDescent="0.25">
      <c r="A82" s="21">
        <f t="shared" si="4"/>
        <v>79</v>
      </c>
      <c r="B82" s="52" t="s">
        <v>75</v>
      </c>
      <c r="C82" s="58">
        <v>1</v>
      </c>
      <c r="D82" s="58"/>
      <c r="E82" s="54"/>
      <c r="F82" s="55">
        <v>50000</v>
      </c>
      <c r="G82" s="55"/>
      <c r="H82" s="55"/>
      <c r="I82" s="55"/>
      <c r="J82" s="55"/>
      <c r="K82" s="55"/>
      <c r="L82" s="55"/>
      <c r="M82" s="55"/>
      <c r="N82" s="56"/>
      <c r="O82" s="57">
        <f t="shared" si="5"/>
        <v>50000</v>
      </c>
    </row>
    <row r="83" spans="1:16" s="8" customFormat="1" ht="14.1" customHeight="1" x14ac:dyDescent="0.25">
      <c r="A83" s="21">
        <f t="shared" si="4"/>
        <v>80</v>
      </c>
      <c r="B83" s="52" t="s">
        <v>72</v>
      </c>
      <c r="C83" s="58">
        <v>1</v>
      </c>
      <c r="D83" s="58"/>
      <c r="E83" s="54">
        <v>15000</v>
      </c>
      <c r="F83" s="55"/>
      <c r="G83" s="55"/>
      <c r="H83" s="55"/>
      <c r="I83" s="55"/>
      <c r="J83" s="55"/>
      <c r="K83" s="55"/>
      <c r="L83" s="55"/>
      <c r="M83" s="55"/>
      <c r="N83" s="56"/>
      <c r="O83" s="57">
        <f t="shared" si="5"/>
        <v>15000</v>
      </c>
    </row>
    <row r="84" spans="1:16" s="8" customFormat="1" ht="14.1" customHeight="1" x14ac:dyDescent="0.25">
      <c r="A84" s="21">
        <f t="shared" si="4"/>
        <v>81</v>
      </c>
      <c r="B84" s="52" t="s">
        <v>69</v>
      </c>
      <c r="C84" s="58">
        <v>1</v>
      </c>
      <c r="D84" s="58"/>
      <c r="E84" s="54">
        <v>15000</v>
      </c>
      <c r="F84" s="55"/>
      <c r="G84" s="55"/>
      <c r="H84" s="55"/>
      <c r="I84" s="55"/>
      <c r="J84" s="55"/>
      <c r="K84" s="55"/>
      <c r="L84" s="55"/>
      <c r="M84" s="55"/>
      <c r="N84" s="56"/>
      <c r="O84" s="57">
        <f t="shared" si="5"/>
        <v>15000</v>
      </c>
    </row>
    <row r="85" spans="1:16" s="8" customFormat="1" ht="14.1" customHeight="1" x14ac:dyDescent="0.25">
      <c r="A85" s="21">
        <f t="shared" si="4"/>
        <v>82</v>
      </c>
      <c r="B85" s="52" t="s">
        <v>67</v>
      </c>
      <c r="C85" s="58">
        <v>1</v>
      </c>
      <c r="D85" s="58"/>
      <c r="E85" s="54"/>
      <c r="F85" s="55"/>
      <c r="G85" s="55"/>
      <c r="H85" s="55">
        <v>250000</v>
      </c>
      <c r="I85" s="55"/>
      <c r="J85" s="55"/>
      <c r="K85" s="55"/>
      <c r="L85" s="55"/>
      <c r="M85" s="55"/>
      <c r="N85" s="56"/>
      <c r="O85" s="57">
        <f t="shared" si="5"/>
        <v>250000</v>
      </c>
    </row>
    <row r="86" spans="1:16" s="8" customFormat="1" ht="14.1" customHeight="1" x14ac:dyDescent="0.25">
      <c r="A86" s="21">
        <f t="shared" si="4"/>
        <v>83</v>
      </c>
      <c r="B86" s="52" t="s">
        <v>51</v>
      </c>
      <c r="C86" s="58">
        <v>1</v>
      </c>
      <c r="D86" s="58"/>
      <c r="E86" s="54"/>
      <c r="F86" s="55"/>
      <c r="G86" s="55">
        <v>100000</v>
      </c>
      <c r="H86" s="55"/>
      <c r="I86" s="55"/>
      <c r="J86" s="55"/>
      <c r="K86" s="55"/>
      <c r="L86" s="55"/>
      <c r="M86" s="55"/>
      <c r="N86" s="56"/>
      <c r="O86" s="57">
        <f t="shared" si="5"/>
        <v>100000</v>
      </c>
    </row>
    <row r="87" spans="1:16" s="8" customFormat="1" ht="14.1" customHeight="1" x14ac:dyDescent="0.25">
      <c r="A87" s="21">
        <f t="shared" si="4"/>
        <v>84</v>
      </c>
      <c r="B87" s="52" t="s">
        <v>66</v>
      </c>
      <c r="C87" s="58">
        <v>1</v>
      </c>
      <c r="D87" s="58"/>
      <c r="E87" s="54">
        <v>15000</v>
      </c>
      <c r="F87" s="55"/>
      <c r="G87" s="55"/>
      <c r="H87" s="55"/>
      <c r="I87" s="55"/>
      <c r="J87" s="55"/>
      <c r="K87" s="55"/>
      <c r="L87" s="55"/>
      <c r="M87" s="55"/>
      <c r="N87" s="56"/>
      <c r="O87" s="57">
        <f t="shared" si="5"/>
        <v>15000</v>
      </c>
    </row>
    <row r="88" spans="1:16" s="8" customFormat="1" ht="14.1" customHeight="1" x14ac:dyDescent="0.25">
      <c r="A88" s="21">
        <f t="shared" si="4"/>
        <v>85</v>
      </c>
      <c r="B88" s="52" t="s">
        <v>59</v>
      </c>
      <c r="C88" s="58">
        <v>1</v>
      </c>
      <c r="D88" s="58">
        <v>1</v>
      </c>
      <c r="E88" s="54"/>
      <c r="F88" s="55"/>
      <c r="G88" s="55"/>
      <c r="H88" s="55"/>
      <c r="I88" s="55"/>
      <c r="J88" s="55"/>
      <c r="K88" s="55"/>
      <c r="L88" s="55"/>
      <c r="M88" s="55"/>
      <c r="N88" s="56"/>
      <c r="O88" s="57"/>
      <c r="P88" s="9"/>
    </row>
    <row r="89" spans="1:16" s="8" customFormat="1" ht="14.1" customHeight="1" x14ac:dyDescent="0.25">
      <c r="A89" s="21">
        <f t="shared" si="4"/>
        <v>86</v>
      </c>
      <c r="B89" s="52" t="s">
        <v>78</v>
      </c>
      <c r="C89" s="58">
        <v>1</v>
      </c>
      <c r="D89" s="58"/>
      <c r="E89" s="54">
        <v>15000</v>
      </c>
      <c r="F89" s="55"/>
      <c r="G89" s="55"/>
      <c r="H89" s="55"/>
      <c r="I89" s="55"/>
      <c r="J89" s="55"/>
      <c r="K89" s="55"/>
      <c r="L89" s="55"/>
      <c r="M89" s="55"/>
      <c r="N89" s="56"/>
      <c r="O89" s="57">
        <f>SUM(E89:N89)</f>
        <v>15000</v>
      </c>
    </row>
    <row r="90" spans="1:16" s="8" customFormat="1" ht="14.1" customHeight="1" x14ac:dyDescent="0.25">
      <c r="A90" s="21">
        <f t="shared" si="4"/>
        <v>87</v>
      </c>
      <c r="B90" s="52" t="s">
        <v>52</v>
      </c>
      <c r="C90" s="58">
        <v>1</v>
      </c>
      <c r="D90" s="58"/>
      <c r="E90" s="54"/>
      <c r="F90" s="55"/>
      <c r="G90" s="55">
        <v>100000</v>
      </c>
      <c r="H90" s="55"/>
      <c r="I90" s="55"/>
      <c r="J90" s="55"/>
      <c r="K90" s="55"/>
      <c r="L90" s="55"/>
      <c r="M90" s="55"/>
      <c r="N90" s="56"/>
      <c r="O90" s="57">
        <f>SUM(E90:N90)</f>
        <v>100000</v>
      </c>
    </row>
    <row r="91" spans="1:16" s="8" customFormat="1" ht="14.1" customHeight="1" x14ac:dyDescent="0.25">
      <c r="A91" s="21">
        <f t="shared" si="4"/>
        <v>88</v>
      </c>
      <c r="B91" s="52" t="s">
        <v>58</v>
      </c>
      <c r="C91" s="58">
        <v>1</v>
      </c>
      <c r="D91" s="58"/>
      <c r="E91" s="54"/>
      <c r="F91" s="55"/>
      <c r="G91" s="55">
        <v>100000</v>
      </c>
      <c r="H91" s="55"/>
      <c r="I91" s="55"/>
      <c r="J91" s="55"/>
      <c r="K91" s="55"/>
      <c r="L91" s="55"/>
      <c r="M91" s="55"/>
      <c r="N91" s="56"/>
      <c r="O91" s="57">
        <f>SUM(E91:N91)</f>
        <v>100000</v>
      </c>
      <c r="P91" s="9"/>
    </row>
    <row r="92" spans="1:16" s="8" customFormat="1" ht="14.1" customHeight="1" x14ac:dyDescent="0.25">
      <c r="A92" s="21">
        <f t="shared" si="4"/>
        <v>89</v>
      </c>
      <c r="B92" s="52" t="s">
        <v>53</v>
      </c>
      <c r="C92" s="58">
        <v>1</v>
      </c>
      <c r="D92" s="58"/>
      <c r="E92" s="54"/>
      <c r="F92" s="55"/>
      <c r="G92" s="55"/>
      <c r="H92" s="55">
        <v>250000</v>
      </c>
      <c r="I92" s="55"/>
      <c r="J92" s="55"/>
      <c r="K92" s="55"/>
      <c r="L92" s="55"/>
      <c r="M92" s="55"/>
      <c r="N92" s="56"/>
      <c r="O92" s="57">
        <f>SUM(E92:N92)</f>
        <v>250000</v>
      </c>
    </row>
    <row r="93" spans="1:16" s="8" customFormat="1" ht="14.1" customHeight="1" x14ac:dyDescent="0.25">
      <c r="A93" s="21">
        <f t="shared" si="4"/>
        <v>90</v>
      </c>
      <c r="B93" s="52" t="s">
        <v>54</v>
      </c>
      <c r="C93" s="58">
        <v>1</v>
      </c>
      <c r="D93" s="58">
        <v>1</v>
      </c>
      <c r="E93" s="54"/>
      <c r="F93" s="55"/>
      <c r="G93" s="55"/>
      <c r="H93" s="55"/>
      <c r="I93" s="55"/>
      <c r="J93" s="55"/>
      <c r="K93" s="55"/>
      <c r="L93" s="55"/>
      <c r="M93" s="55"/>
      <c r="N93" s="56"/>
      <c r="O93" s="57"/>
    </row>
    <row r="94" spans="1:16" s="8" customFormat="1" ht="14.1" customHeight="1" x14ac:dyDescent="0.25">
      <c r="A94" s="21">
        <f t="shared" si="4"/>
        <v>91</v>
      </c>
      <c r="B94" s="52" t="s">
        <v>68</v>
      </c>
      <c r="C94" s="58">
        <v>1</v>
      </c>
      <c r="D94" s="58"/>
      <c r="E94" s="54"/>
      <c r="F94" s="55"/>
      <c r="G94" s="55">
        <v>100000</v>
      </c>
      <c r="H94" s="55"/>
      <c r="I94" s="55"/>
      <c r="J94" s="55"/>
      <c r="K94" s="55"/>
      <c r="L94" s="55"/>
      <c r="M94" s="55"/>
      <c r="N94" s="56"/>
      <c r="O94" s="57">
        <f>SUM(E94:N94)</f>
        <v>100000</v>
      </c>
    </row>
    <row r="95" spans="1:16" s="8" customFormat="1" ht="14.1" customHeight="1" x14ac:dyDescent="0.25">
      <c r="A95" s="21">
        <f t="shared" si="4"/>
        <v>92</v>
      </c>
      <c r="B95" s="52" t="s">
        <v>42</v>
      </c>
      <c r="C95" s="58">
        <v>1</v>
      </c>
      <c r="D95" s="58"/>
      <c r="E95" s="54"/>
      <c r="F95" s="55"/>
      <c r="G95" s="55">
        <v>100000</v>
      </c>
      <c r="H95" s="55"/>
      <c r="I95" s="55"/>
      <c r="J95" s="55"/>
      <c r="K95" s="55"/>
      <c r="L95" s="55"/>
      <c r="M95" s="55"/>
      <c r="N95" s="56"/>
      <c r="O95" s="57">
        <f>SUM(E95:N95)</f>
        <v>100000</v>
      </c>
    </row>
    <row r="96" spans="1:16" s="8" customFormat="1" ht="14.1" customHeight="1" x14ac:dyDescent="0.25">
      <c r="A96" s="21">
        <f t="shared" si="4"/>
        <v>93</v>
      </c>
      <c r="B96" s="52" t="s">
        <v>60</v>
      </c>
      <c r="C96" s="58">
        <v>1</v>
      </c>
      <c r="D96" s="58">
        <v>1</v>
      </c>
      <c r="E96" s="54"/>
      <c r="F96" s="55"/>
      <c r="G96" s="55"/>
      <c r="H96" s="55"/>
      <c r="I96" s="55"/>
      <c r="J96" s="55"/>
      <c r="K96" s="55"/>
      <c r="L96" s="55"/>
      <c r="M96" s="55"/>
      <c r="N96" s="56"/>
      <c r="O96" s="57"/>
    </row>
    <row r="97" spans="1:15" s="8" customFormat="1" ht="14.1" customHeight="1" x14ac:dyDescent="0.25">
      <c r="A97" s="21">
        <f t="shared" si="4"/>
        <v>94</v>
      </c>
      <c r="B97" s="52" t="s">
        <v>55</v>
      </c>
      <c r="C97" s="58">
        <v>1</v>
      </c>
      <c r="D97" s="58">
        <v>1</v>
      </c>
      <c r="E97" s="54"/>
      <c r="F97" s="55"/>
      <c r="G97" s="55"/>
      <c r="H97" s="55"/>
      <c r="I97" s="55"/>
      <c r="J97" s="55"/>
      <c r="K97" s="55"/>
      <c r="L97" s="55"/>
      <c r="M97" s="55"/>
      <c r="N97" s="56"/>
      <c r="O97" s="57"/>
    </row>
    <row r="98" spans="1:15" s="8" customFormat="1" ht="14.1" customHeight="1" x14ac:dyDescent="0.25">
      <c r="A98" s="21">
        <f t="shared" si="4"/>
        <v>95</v>
      </c>
      <c r="B98" s="52" t="s">
        <v>56</v>
      </c>
      <c r="C98" s="58">
        <v>1</v>
      </c>
      <c r="D98" s="58">
        <v>1</v>
      </c>
      <c r="E98" s="54"/>
      <c r="F98" s="55"/>
      <c r="G98" s="55"/>
      <c r="H98" s="55"/>
      <c r="I98" s="55"/>
      <c r="J98" s="55"/>
      <c r="K98" s="55"/>
      <c r="L98" s="55"/>
      <c r="M98" s="55"/>
      <c r="N98" s="56"/>
      <c r="O98" s="57"/>
    </row>
    <row r="99" spans="1:15" s="8" customFormat="1" ht="14.1" customHeight="1" x14ac:dyDescent="0.25">
      <c r="A99" s="21">
        <f t="shared" si="4"/>
        <v>96</v>
      </c>
      <c r="B99" s="12" t="s">
        <v>88</v>
      </c>
      <c r="C99" s="10"/>
      <c r="D99" s="10"/>
      <c r="E99" s="11"/>
      <c r="F99" s="1"/>
      <c r="G99" s="1"/>
      <c r="H99" s="1">
        <v>250000</v>
      </c>
      <c r="I99" s="1"/>
      <c r="J99" s="1"/>
      <c r="K99" s="1"/>
      <c r="L99" s="1"/>
      <c r="M99" s="1"/>
      <c r="N99" s="13"/>
      <c r="O99" s="22">
        <f>SUM(E99:N99)</f>
        <v>250000</v>
      </c>
    </row>
    <row r="100" spans="1:15" s="8" customFormat="1" ht="14.1" customHeight="1" x14ac:dyDescent="0.25">
      <c r="A100" s="21">
        <f t="shared" si="4"/>
        <v>97</v>
      </c>
      <c r="B100" s="12" t="s">
        <v>89</v>
      </c>
      <c r="C100" s="10"/>
      <c r="D100" s="10"/>
      <c r="E100" s="11"/>
      <c r="F100" s="1"/>
      <c r="G100" s="1">
        <v>100000</v>
      </c>
      <c r="H100" s="1"/>
      <c r="I100" s="1"/>
      <c r="J100" s="1"/>
      <c r="K100" s="1"/>
      <c r="L100" s="1"/>
      <c r="M100" s="1"/>
      <c r="N100" s="13"/>
      <c r="O100" s="22">
        <f>SUM(E100:N100)</f>
        <v>100000</v>
      </c>
    </row>
    <row r="101" spans="1:15" s="8" customFormat="1" ht="14.1" customHeight="1" x14ac:dyDescent="0.25">
      <c r="A101" s="21">
        <f t="shared" si="4"/>
        <v>98</v>
      </c>
      <c r="B101" s="12" t="s">
        <v>23</v>
      </c>
      <c r="C101" s="10"/>
      <c r="D101" s="10"/>
      <c r="E101" s="11">
        <v>15000</v>
      </c>
      <c r="F101" s="1"/>
      <c r="G101" s="1"/>
      <c r="H101" s="1"/>
      <c r="I101" s="1"/>
      <c r="J101" s="1"/>
      <c r="K101" s="1"/>
      <c r="L101" s="1"/>
      <c r="M101" s="1"/>
      <c r="N101" s="13"/>
      <c r="O101" s="22">
        <f>SUM(E101:N101)</f>
        <v>15000</v>
      </c>
    </row>
    <row r="102" spans="1:15" s="8" customFormat="1" ht="14.1" customHeight="1" x14ac:dyDescent="0.25">
      <c r="A102" s="21"/>
      <c r="B102" s="12"/>
      <c r="C102" s="10"/>
      <c r="D102" s="10"/>
      <c r="E102" s="11"/>
      <c r="F102" s="1"/>
      <c r="G102" s="1"/>
      <c r="H102" s="1"/>
      <c r="I102" s="1"/>
      <c r="J102" s="1"/>
      <c r="K102" s="1"/>
      <c r="L102" s="1"/>
      <c r="M102" s="1"/>
      <c r="N102" s="13"/>
      <c r="O102" s="22"/>
    </row>
    <row r="103" spans="1:15" s="8" customFormat="1" ht="14.1" customHeight="1" x14ac:dyDescent="0.25">
      <c r="A103" s="21"/>
      <c r="B103" s="12"/>
      <c r="C103" s="10"/>
      <c r="D103" s="10"/>
      <c r="E103" s="11"/>
      <c r="F103" s="1"/>
      <c r="G103" s="1"/>
      <c r="H103" s="1"/>
      <c r="I103" s="1"/>
      <c r="J103" s="1"/>
      <c r="K103" s="1"/>
      <c r="L103" s="1"/>
      <c r="M103" s="1"/>
      <c r="N103" s="13"/>
      <c r="O103" s="22"/>
    </row>
    <row r="104" spans="1:15" s="8" customFormat="1" ht="14.1" customHeight="1" thickBot="1" x14ac:dyDescent="0.3">
      <c r="A104" s="50"/>
      <c r="B104" s="49"/>
      <c r="C104" s="42"/>
      <c r="D104" s="42"/>
      <c r="E104" s="43"/>
      <c r="F104" s="44"/>
      <c r="G104" s="44"/>
      <c r="H104" s="44"/>
      <c r="I104" s="44"/>
      <c r="J104" s="44"/>
      <c r="K104" s="44"/>
      <c r="L104" s="44"/>
      <c r="M104" s="44"/>
      <c r="N104" s="45"/>
      <c r="O104" s="46"/>
    </row>
    <row r="105" spans="1:15" ht="16.5" thickTop="1" thickBot="1" x14ac:dyDescent="0.3">
      <c r="A105" s="40"/>
      <c r="B105" s="41"/>
      <c r="C105" s="66">
        <f>SUM(C4:C104)</f>
        <v>51</v>
      </c>
      <c r="D105" s="66">
        <f>SUM(D4:D104)</f>
        <v>9</v>
      </c>
      <c r="E105" s="48">
        <f>SUM(E4:E104)</f>
        <v>381900</v>
      </c>
      <c r="F105" s="47">
        <f t="shared" ref="F105:O105" si="6">SUM(F4:F104)</f>
        <v>600000</v>
      </c>
      <c r="G105" s="47">
        <f t="shared" si="6"/>
        <v>1500000</v>
      </c>
      <c r="H105" s="47">
        <f t="shared" si="6"/>
        <v>4571928.9000000004</v>
      </c>
      <c r="I105" s="47">
        <f t="shared" si="6"/>
        <v>3500000</v>
      </c>
      <c r="J105" s="47">
        <f t="shared" si="6"/>
        <v>1675033</v>
      </c>
      <c r="K105" s="47">
        <f t="shared" si="6"/>
        <v>7750000</v>
      </c>
      <c r="L105" s="47">
        <f t="shared" si="6"/>
        <v>25000000</v>
      </c>
      <c r="M105" s="47"/>
      <c r="N105" s="47"/>
      <c r="O105" s="63">
        <f t="shared" si="6"/>
        <v>44978861.899999999</v>
      </c>
    </row>
    <row r="106" spans="1:15" x14ac:dyDescent="0.25">
      <c r="B106" s="60" t="s">
        <v>123</v>
      </c>
      <c r="C106" s="39"/>
      <c r="D106" s="39"/>
      <c r="E106" s="6">
        <f>E105</f>
        <v>381900</v>
      </c>
      <c r="F106" s="6">
        <f>E106+F105</f>
        <v>981900</v>
      </c>
      <c r="G106" s="6">
        <f t="shared" ref="G106:L106" si="7">F106+G105</f>
        <v>2481900</v>
      </c>
      <c r="H106" s="6">
        <f t="shared" si="7"/>
        <v>7053828.9000000004</v>
      </c>
      <c r="I106" s="6">
        <f t="shared" si="7"/>
        <v>10553828.9</v>
      </c>
      <c r="J106" s="6">
        <f t="shared" si="7"/>
        <v>12228861.9</v>
      </c>
      <c r="K106" s="6">
        <f t="shared" si="7"/>
        <v>19978861.899999999</v>
      </c>
      <c r="L106" s="64">
        <f t="shared" si="7"/>
        <v>44978861.899999999</v>
      </c>
      <c r="M106" s="6"/>
      <c r="N106" s="6"/>
      <c r="O106" s="6"/>
    </row>
    <row r="107" spans="1:15" x14ac:dyDescent="0.25">
      <c r="C107" s="39"/>
      <c r="D107" s="39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5.75" thickBot="1" x14ac:dyDescent="0.3">
      <c r="B108" s="70" t="s">
        <v>119</v>
      </c>
      <c r="E108" s="71" t="s">
        <v>126</v>
      </c>
      <c r="F108" s="71"/>
      <c r="H108" s="71" t="s">
        <v>122</v>
      </c>
      <c r="I108" s="72"/>
      <c r="J108" s="72"/>
      <c r="K108" s="72"/>
      <c r="L108" s="72"/>
    </row>
    <row r="109" spans="1:15" x14ac:dyDescent="0.25">
      <c r="B109" s="60" t="s">
        <v>116</v>
      </c>
      <c r="C109" s="5">
        <f>SUM(C16:C17)</f>
        <v>2</v>
      </c>
      <c r="D109" s="69" t="s">
        <v>125</v>
      </c>
      <c r="E109" s="6">
        <f>SUM(O16:O17)</f>
        <v>300000</v>
      </c>
      <c r="H109" s="5">
        <v>1</v>
      </c>
      <c r="I109" s="62" t="s">
        <v>44</v>
      </c>
    </row>
    <row r="110" spans="1:15" x14ac:dyDescent="0.25">
      <c r="B110" s="60" t="s">
        <v>130</v>
      </c>
      <c r="C110" s="59">
        <f>SUM(C49:C75)</f>
        <v>27</v>
      </c>
      <c r="D110" s="69" t="s">
        <v>125</v>
      </c>
      <c r="E110" s="6">
        <f>SUM(O49:O75)</f>
        <v>2627400</v>
      </c>
      <c r="F110" s="4" t="s">
        <v>128</v>
      </c>
      <c r="H110" s="5">
        <v>2</v>
      </c>
      <c r="I110" s="62" t="s">
        <v>27</v>
      </c>
      <c r="J110" s="8"/>
    </row>
    <row r="111" spans="1:15" x14ac:dyDescent="0.25">
      <c r="B111" s="60" t="s">
        <v>117</v>
      </c>
      <c r="C111" s="5">
        <f>SUM(C85:C98)</f>
        <v>14</v>
      </c>
      <c r="D111" s="69" t="s">
        <v>125</v>
      </c>
      <c r="E111" s="6">
        <f>SUM(O85:O98)</f>
        <v>1030000</v>
      </c>
      <c r="F111" s="4" t="s">
        <v>129</v>
      </c>
      <c r="H111" s="5">
        <v>3</v>
      </c>
      <c r="I111" s="62" t="s">
        <v>41</v>
      </c>
      <c r="J111" s="8"/>
    </row>
    <row r="112" spans="1:15" x14ac:dyDescent="0.25">
      <c r="B112" s="61" t="s">
        <v>118</v>
      </c>
      <c r="C112" s="5">
        <f>SUM(C77:C84)</f>
        <v>8</v>
      </c>
      <c r="D112" s="69" t="s">
        <v>125</v>
      </c>
      <c r="E112" s="6">
        <f>SUM(O77:O84)</f>
        <v>475000</v>
      </c>
      <c r="H112" s="7">
        <v>4</v>
      </c>
      <c r="I112" s="62" t="s">
        <v>115</v>
      </c>
      <c r="J112" s="8"/>
    </row>
    <row r="113" spans="2:10" ht="15.75" thickBot="1" x14ac:dyDescent="0.3">
      <c r="C113" s="65">
        <f>SUM(C109:C112)</f>
        <v>51</v>
      </c>
      <c r="D113" s="69" t="s">
        <v>125</v>
      </c>
      <c r="E113" s="74">
        <f>SUM(E109:E112)</f>
        <v>4432400</v>
      </c>
      <c r="H113" s="7">
        <v>5</v>
      </c>
      <c r="I113" s="62" t="s">
        <v>59</v>
      </c>
      <c r="J113" s="8"/>
    </row>
    <row r="114" spans="2:10" ht="15.75" thickTop="1" x14ac:dyDescent="0.25">
      <c r="H114" s="7">
        <v>6</v>
      </c>
      <c r="I114" s="62" t="s">
        <v>54</v>
      </c>
      <c r="J114" s="8"/>
    </row>
    <row r="115" spans="2:10" ht="15.75" thickBot="1" x14ac:dyDescent="0.3">
      <c r="B115" s="67" t="s">
        <v>124</v>
      </c>
      <c r="C115" s="68">
        <f>C105/A101</f>
        <v>0.52040816326530615</v>
      </c>
      <c r="E115" s="73">
        <f>E113/O105</f>
        <v>9.854406743003874E-2</v>
      </c>
      <c r="F115" s="4" t="s">
        <v>127</v>
      </c>
      <c r="H115" s="7">
        <v>7</v>
      </c>
      <c r="I115" s="62" t="s">
        <v>60</v>
      </c>
      <c r="J115" s="8"/>
    </row>
    <row r="116" spans="2:10" ht="15.75" thickTop="1" x14ac:dyDescent="0.25">
      <c r="H116" s="7">
        <v>8</v>
      </c>
      <c r="I116" s="62" t="s">
        <v>55</v>
      </c>
      <c r="J116" s="8"/>
    </row>
    <row r="117" spans="2:10" x14ac:dyDescent="0.25">
      <c r="H117" s="7">
        <v>9</v>
      </c>
      <c r="I117" s="62" t="s">
        <v>56</v>
      </c>
      <c r="J117" s="8"/>
    </row>
    <row r="118" spans="2:10" x14ac:dyDescent="0.25">
      <c r="F118" s="8"/>
      <c r="G118" s="8"/>
    </row>
  </sheetData>
  <sortState ref="H108:I116">
    <sortCondition ref="H108:H116"/>
  </sortState>
  <pageMargins left="0.7" right="0.7" top="1.32" bottom="0.75" header="0.3" footer="0.3"/>
  <pageSetup scale="61" fitToHeight="0" orientation="landscape" verticalDpi="0" r:id="rId1"/>
  <headerFooter>
    <oddHeader xml:space="preserve">&amp;C&amp;"-,Bold"&amp;18Mary L. Shapiro, Chairman, Securities &amp;&amp; Exchange Commission
Financial Disclosure,  2009&amp;"-,Regular"&amp;11
No. of Fund Entries: 98
Value/Income:  ≤ $45 million </oddHeader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2013-12-17T21:30:39Z</dcterms:created>
  <dcterms:modified xsi:type="dcterms:W3CDTF">2013-12-20T22:16:41Z</dcterms:modified>
</cp:coreProperties>
</file>