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22995" windowHeight="10035" tabRatio="166"/>
  </bookViews>
  <sheets>
    <sheet name="Robert P. Kocher" sheetId="1" r:id="rId1"/>
  </sheets>
  <definedNames>
    <definedName name="_xlnm.Print_Area" localSheetId="0">'Robert P. Kocher'!$A$1:$AZ$111</definedName>
  </definedNames>
  <calcPr calcId="145621"/>
</workbook>
</file>

<file path=xl/calcChain.xml><?xml version="1.0" encoding="utf-8"?>
<calcChain xmlns="http://schemas.openxmlformats.org/spreadsheetml/2006/main">
  <c r="K53" i="1" l="1"/>
  <c r="L53" i="1"/>
  <c r="C57" i="1" l="1"/>
  <c r="C58" i="1" l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L53" i="1"/>
  <c r="J53" i="1"/>
  <c r="M53" i="1"/>
  <c r="G53" i="1"/>
  <c r="F53" i="1"/>
  <c r="E53" i="1"/>
  <c r="R53" i="1"/>
  <c r="U53" i="1"/>
  <c r="N53" i="1"/>
  <c r="O53" i="1"/>
  <c r="I53" i="1"/>
  <c r="P53" i="1"/>
  <c r="Q53" i="1"/>
  <c r="T53" i="1"/>
  <c r="H53" i="1"/>
  <c r="V53" i="1"/>
  <c r="S53" i="1"/>
  <c r="W53" i="1"/>
  <c r="Y53" i="1"/>
  <c r="AB53" i="1"/>
  <c r="AC53" i="1"/>
  <c r="Z53" i="1"/>
  <c r="AG53" i="1"/>
  <c r="AF53" i="1"/>
  <c r="AI53" i="1"/>
  <c r="AD53" i="1"/>
  <c r="AE53" i="1"/>
  <c r="AJ53" i="1"/>
  <c r="AH53" i="1"/>
  <c r="D53" i="1"/>
  <c r="D54" i="1" s="1"/>
  <c r="F59" i="1"/>
  <c r="E54" i="1" l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Y54" i="1" s="1"/>
  <c r="Z54" i="1" s="1"/>
  <c r="AB54" i="1" s="1"/>
  <c r="AC54" i="1" s="1"/>
  <c r="AD54" i="1" s="1"/>
  <c r="AE54" i="1" s="1"/>
  <c r="AF54" i="1" s="1"/>
  <c r="AG54" i="1" s="1"/>
  <c r="AH54" i="1" s="1"/>
  <c r="AI54" i="1" s="1"/>
  <c r="AJ54" i="1" s="1"/>
  <c r="F57" i="1"/>
  <c r="C75" i="1"/>
  <c r="AK53" i="1"/>
  <c r="AM53" i="1"/>
  <c r="AM54" i="1" s="1"/>
  <c r="AN53" i="1"/>
  <c r="AO53" i="1"/>
  <c r="AP53" i="1"/>
  <c r="AQ53" i="1"/>
  <c r="AR53" i="1"/>
  <c r="AW53" i="1" l="1"/>
  <c r="AN54" i="1"/>
  <c r="AO54" i="1" s="1"/>
  <c r="AP54" i="1" s="1"/>
  <c r="AQ54" i="1" s="1"/>
  <c r="AR54" i="1" s="1"/>
</calcChain>
</file>

<file path=xl/sharedStrings.xml><?xml version="1.0" encoding="utf-8"?>
<sst xmlns="http://schemas.openxmlformats.org/spreadsheetml/2006/main" count="184" uniqueCount="114">
  <si>
    <t>Undisclosed</t>
  </si>
  <si>
    <t>J - $0-15,000</t>
  </si>
  <si>
    <t>K - $15,001-50,000</t>
  </si>
  <si>
    <t>L - $50,001-100,000</t>
  </si>
  <si>
    <t>M - $100,001-250,000</t>
  </si>
  <si>
    <t>N - $250,001-500,000</t>
  </si>
  <si>
    <t>O - $500,001-1,000,000</t>
  </si>
  <si>
    <t>P1 - $1,000,001-5,000,000</t>
  </si>
  <si>
    <t>P2 - $5,000,000-25,000,000</t>
  </si>
  <si>
    <t>P3 - 425,000,001-50,000,000</t>
  </si>
  <si>
    <t>P4 - 450,000,000+</t>
  </si>
  <si>
    <t>J</t>
  </si>
  <si>
    <t>K</t>
  </si>
  <si>
    <t>L</t>
  </si>
  <si>
    <t>M</t>
  </si>
  <si>
    <t>N</t>
  </si>
  <si>
    <t>O</t>
  </si>
  <si>
    <t>P1</t>
  </si>
  <si>
    <t>P2</t>
  </si>
  <si>
    <t>P3</t>
  </si>
  <si>
    <t>P4</t>
  </si>
  <si>
    <t>Cumulative Total</t>
  </si>
  <si>
    <t>No.</t>
  </si>
  <si>
    <t>Total</t>
  </si>
  <si>
    <t>Ticker</t>
  </si>
  <si>
    <t>X</t>
  </si>
  <si>
    <t>Harbor International - HIINX</t>
  </si>
  <si>
    <t>Thornburg International - TGVIX</t>
  </si>
  <si>
    <t>DWS Dreman High Ret - KDHIX</t>
  </si>
  <si>
    <t>Cohen &amp; Steers International - IRFCX</t>
  </si>
  <si>
    <t>McKinsey &amp; Company Aggressive Lifestyle Fund Robert Kocher 401K</t>
  </si>
  <si>
    <t>Facebook "Dark Pools" Fund</t>
  </si>
  <si>
    <t>Summary of Facebook "darks pools" holdings</t>
  </si>
  <si>
    <t>Columbia Value and Resir - UMBIX \</t>
  </si>
  <si>
    <t xml:space="preserve">Fidelity Advisor New Insights FINSX, owned by Fidelity Contrafund FCNTX </t>
  </si>
  <si>
    <t>Hartford Growth - HGOAX</t>
  </si>
  <si>
    <t>Invesco Comstock Fund Class A - Van Kampen Comstock - ACSTX</t>
  </si>
  <si>
    <t>Ivy Asset Strategy - WASYX</t>
  </si>
  <si>
    <t>Janus Adviser Forty - JDCAX</t>
  </si>
  <si>
    <t>JPMorgan Chase CD</t>
  </si>
  <si>
    <t>Metropolitan West Total Return Bond Fund - MWTRX</t>
  </si>
  <si>
    <t>MFS Research Bond - MRBFX</t>
  </si>
  <si>
    <t>Microsoft - MSFT</t>
  </si>
  <si>
    <t>Oppenheimer International - OIBAX</t>
  </si>
  <si>
    <t>Brookings Institution</t>
  </si>
  <si>
    <t>Not disclosed</t>
  </si>
  <si>
    <t>No. of Funds</t>
  </si>
  <si>
    <t>Value</t>
  </si>
  <si>
    <t>Prudential Jennison</t>
  </si>
  <si>
    <t>Robert P. Kocher, M.D. OGE Form 278 Financial Disclosure, 2/20/2009</t>
  </si>
  <si>
    <t xml:space="preserve">  Facebook, Inc.</t>
  </si>
  <si>
    <t xml:space="preserve">  CGI Group, Inc.</t>
  </si>
  <si>
    <t xml:space="preserve">  Athenahealth</t>
  </si>
  <si>
    <t xml:space="preserve">  Castlight Health, Inc.</t>
  </si>
  <si>
    <t xml:space="preserve">  Tesla Motors, Inc.</t>
  </si>
  <si>
    <t xml:space="preserve">  LinkedIn</t>
  </si>
  <si>
    <t xml:space="preserve">  Groupon, Inc.</t>
  </si>
  <si>
    <t xml:space="preserve">  Zynga, Inc.</t>
  </si>
  <si>
    <t xml:space="preserve">  Accenture PLC Class A</t>
  </si>
  <si>
    <t xml:space="preserve">  Goldman Sachs Group, Inc.</t>
  </si>
  <si>
    <t xml:space="preserve">  Morgan Stanley</t>
  </si>
  <si>
    <t xml:space="preserve">  State Street Corp</t>
  </si>
  <si>
    <t xml:space="preserve">  Microsoft</t>
  </si>
  <si>
    <t xml:space="preserve">  IBM</t>
  </si>
  <si>
    <t xml:space="preserve">  T.Rowe Price</t>
  </si>
  <si>
    <t xml:space="preserve">    BlackRock, Inc.</t>
  </si>
  <si>
    <t xml:space="preserve">  Wal-Mart</t>
  </si>
  <si>
    <t xml:space="preserve">  Verisign</t>
  </si>
  <si>
    <t xml:space="preserve">  Boston Scientific</t>
  </si>
  <si>
    <t xml:space="preserve">  DropBox, Inc. (Goldman Sachs)</t>
  </si>
  <si>
    <t xml:space="preserve">  Fidelity Securities Lending Cash Central Fund</t>
  </si>
  <si>
    <t xml:space="preserve">  Janus Cash Liquidity Fund</t>
  </si>
  <si>
    <t xml:space="preserve">  CBS Corporation</t>
  </si>
  <si>
    <t xml:space="preserve">  NBC - Comcast</t>
  </si>
  <si>
    <t xml:space="preserve">  FOX - News Corp</t>
  </si>
  <si>
    <t xml:space="preserve">  Time Warner Cable</t>
  </si>
  <si>
    <t xml:space="preserve"> TOTAL INVESTED ($, up to)</t>
  </si>
  <si>
    <t xml:space="preserve">  Baidu, Inc. (China)</t>
  </si>
  <si>
    <t xml:space="preserve">  Fidelity Central Cash Fund</t>
  </si>
  <si>
    <t xml:space="preserve">  MFS Institutional Money Market Portfolio</t>
  </si>
  <si>
    <t xml:space="preserve">  ABC - Walt Disney Company</t>
  </si>
  <si>
    <t xml:space="preserve">  JPMorgan Chase</t>
  </si>
  <si>
    <t>Legend:</t>
  </si>
  <si>
    <t xml:space="preserve"> = stock or bond  (column) held by the fund (row)</t>
  </si>
  <si>
    <t>Income and Value:</t>
  </si>
  <si>
    <t>Total holdings in Facebook "dark pools" (294 stocks &amp; bonds)</t>
  </si>
  <si>
    <r>
      <t xml:space="preserve">'Fidelity's Danoff Bets on Facebook'' by Miles Weiss, </t>
    </r>
    <r>
      <rPr>
        <i/>
        <u/>
        <sz val="22"/>
        <color theme="10"/>
        <rFont val="Calibri"/>
        <family val="2"/>
        <scheme val="minor"/>
      </rPr>
      <t>Bloomberg,</t>
    </r>
    <r>
      <rPr>
        <u/>
        <sz val="22"/>
        <color theme="10"/>
        <rFont val="Calibri"/>
        <family val="2"/>
        <scheme val="minor"/>
      </rPr>
      <t xml:space="preserve"> Jun. 1, 2011.</t>
    </r>
  </si>
  <si>
    <r>
      <t xml:space="preserve">'Who Else Has A Big Bet on Facebook'' by Telis Demos, </t>
    </r>
    <r>
      <rPr>
        <i/>
        <u/>
        <sz val="22"/>
        <color theme="10"/>
        <rFont val="Calibri"/>
        <family val="2"/>
        <scheme val="minor"/>
      </rPr>
      <t>Wall Street Journal,</t>
    </r>
    <r>
      <rPr>
        <u/>
        <sz val="22"/>
        <color theme="10"/>
        <rFont val="Calibri"/>
        <family val="2"/>
        <scheme val="minor"/>
      </rPr>
      <t xml:space="preserve"> Aug. 24, 2012</t>
    </r>
  </si>
  <si>
    <r>
      <t xml:space="preserve">'T. Rowe Price Invests in Facebook'' by Mary Pilon, </t>
    </r>
    <r>
      <rPr>
        <i/>
        <u/>
        <sz val="22"/>
        <color theme="10"/>
        <rFont val="Calibri"/>
        <family val="2"/>
        <scheme val="minor"/>
      </rPr>
      <t>Wall Street Journal,</t>
    </r>
    <r>
      <rPr>
        <u/>
        <sz val="22"/>
        <color theme="10"/>
        <rFont val="Calibri"/>
        <family val="2"/>
        <scheme val="minor"/>
      </rPr>
      <t xml:space="preserve"> Apr. 16, 2011.</t>
    </r>
  </si>
  <si>
    <r>
      <t xml:space="preserve">'Morgan Stanley Funds in Big Bet Facebook Bet'' by A. Lucchetti &amp; T. Demos, </t>
    </r>
    <r>
      <rPr>
        <i/>
        <u/>
        <sz val="22"/>
        <color theme="10"/>
        <rFont val="Calibri"/>
        <family val="2"/>
        <scheme val="minor"/>
      </rPr>
      <t>Wall Street Journal,</t>
    </r>
    <r>
      <rPr>
        <u/>
        <sz val="22"/>
        <color theme="10"/>
        <rFont val="Calibri"/>
        <family val="2"/>
        <scheme val="minor"/>
      </rPr>
      <t xml:space="preserve"> Aug. 24, 2012</t>
    </r>
  </si>
  <si>
    <r>
      <t xml:space="preserve">'T. Rowe Price Discloses $190 Million Stake in Facebook'' by Evelyn Rusli, </t>
    </r>
    <r>
      <rPr>
        <i/>
        <u/>
        <sz val="22"/>
        <color theme="10"/>
        <rFont val="Calibri"/>
        <family val="2"/>
        <scheme val="minor"/>
      </rPr>
      <t>Wall Street Journal,</t>
    </r>
    <r>
      <rPr>
        <u/>
        <sz val="22"/>
        <color theme="10"/>
        <rFont val="Calibri"/>
        <family val="2"/>
        <scheme val="minor"/>
      </rPr>
      <t xml:space="preserve"> Apr. 15, 2011.</t>
    </r>
  </si>
  <si>
    <t xml:space="preserve"> = Facebook stock "dark pool" (row)</t>
  </si>
  <si>
    <t>VTSMX</t>
  </si>
  <si>
    <t>Vanguard Total Stock Mkt Idx Inv</t>
  </si>
  <si>
    <t>Alliance Capital Reserves Money Market Fund (401)(K)</t>
  </si>
  <si>
    <t>Virginia Retirement System Va. Cir. Ct. Pension 92-98</t>
  </si>
  <si>
    <t>Wal Mart Stores, Inc. (IRA)</t>
  </si>
  <si>
    <t>x</t>
  </si>
  <si>
    <t>Opp Quest for Opty A Fund</t>
  </si>
  <si>
    <t>QVOPX</t>
  </si>
  <si>
    <t>Vanguard Total Stock Index Fund IRA</t>
  </si>
  <si>
    <t>Vanguard US Growth IRA</t>
  </si>
  <si>
    <t>VWUSX</t>
  </si>
  <si>
    <t>Vanguard US Growth Fund IRA</t>
  </si>
  <si>
    <t>Vanguard 500 Index Fund IRA</t>
  </si>
  <si>
    <t>VFINX</t>
  </si>
  <si>
    <t xml:space="preserve"> Vanguard Group</t>
  </si>
  <si>
    <t>Vanguard Capital Opp IRA</t>
  </si>
  <si>
    <t>VHCOX</t>
  </si>
  <si>
    <t xml:space="preserve"> Workday</t>
  </si>
  <si>
    <t>Vanguard Treasury M/Market Fund</t>
  </si>
  <si>
    <t>VUSXX</t>
  </si>
  <si>
    <t>Fidelity Fund IRA</t>
  </si>
  <si>
    <t>FFIDX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</si>
</sst>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i/>
      <u/>
      <sz val="22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 style="thin">
        <color theme="0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2" fontId="0" fillId="0" borderId="0" xfId="0" applyNumberFormat="1" applyBorder="1"/>
    <xf numFmtId="0" fontId="0" fillId="0" borderId="0" xfId="0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textRotation="55"/>
    </xf>
    <xf numFmtId="0" fontId="8" fillId="0" borderId="10" xfId="0" applyFont="1" applyBorder="1" applyAlignment="1">
      <alignment textRotation="55"/>
    </xf>
    <xf numFmtId="0" fontId="8" fillId="0" borderId="12" xfId="0" applyFont="1" applyBorder="1" applyAlignment="1">
      <alignment textRotation="55"/>
    </xf>
    <xf numFmtId="0" fontId="8" fillId="0" borderId="0" xfId="0" applyFont="1" applyBorder="1" applyAlignment="1">
      <alignment textRotation="55"/>
    </xf>
    <xf numFmtId="0" fontId="8" fillId="0" borderId="28" xfId="0" applyFont="1" applyBorder="1" applyAlignment="1">
      <alignment textRotation="55"/>
    </xf>
    <xf numFmtId="0" fontId="0" fillId="0" borderId="19" xfId="0" applyFill="1" applyBorder="1" applyAlignment="1">
      <alignment horizontal="center" vertical="center"/>
    </xf>
    <xf numFmtId="42" fontId="0" fillId="0" borderId="0" xfId="0" applyNumberFormat="1" applyBorder="1" applyAlignment="1">
      <alignment horizontal="center"/>
    </xf>
    <xf numFmtId="0" fontId="8" fillId="0" borderId="11" xfId="0" applyFont="1" applyBorder="1" applyAlignment="1"/>
    <xf numFmtId="0" fontId="11" fillId="0" borderId="12" xfId="0" applyFont="1" applyBorder="1" applyAlignment="1">
      <alignment horizontal="center" textRotation="55"/>
    </xf>
    <xf numFmtId="0" fontId="2" fillId="0" borderId="30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2" fontId="2" fillId="0" borderId="3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2" fontId="0" fillId="0" borderId="1" xfId="0" applyNumberForma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0" fontId="0" fillId="0" borderId="7" xfId="0" applyNumberFormat="1" applyFont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42" fontId="0" fillId="0" borderId="2" xfId="0" applyNumberFormat="1" applyFont="1" applyBorder="1" applyAlignment="1">
      <alignment horizontal="left" vertical="center"/>
    </xf>
    <xf numFmtId="42" fontId="0" fillId="0" borderId="2" xfId="0" applyNumberFormat="1" applyFont="1" applyBorder="1" applyAlignment="1">
      <alignment vertical="center"/>
    </xf>
    <xf numFmtId="42" fontId="0" fillId="0" borderId="2" xfId="0" applyNumberFormat="1" applyBorder="1" applyAlignment="1">
      <alignment vertical="center"/>
    </xf>
    <xf numFmtId="42" fontId="1" fillId="0" borderId="33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2" fontId="0" fillId="0" borderId="0" xfId="0" applyNumberFormat="1" applyBorder="1" applyAlignment="1">
      <alignment vertical="center"/>
    </xf>
    <xf numFmtId="42" fontId="0" fillId="0" borderId="0" xfId="0" applyNumberForma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justify" textRotation="55"/>
    </xf>
    <xf numFmtId="0" fontId="10" fillId="0" borderId="40" xfId="0" applyFont="1" applyFill="1" applyBorder="1" applyAlignment="1">
      <alignment horizontal="center" textRotation="55"/>
    </xf>
    <xf numFmtId="0" fontId="4" fillId="0" borderId="43" xfId="0" applyFont="1" applyFill="1" applyBorder="1" applyAlignment="1">
      <alignment horizontal="center" textRotation="55"/>
    </xf>
    <xf numFmtId="0" fontId="4" fillId="0" borderId="44" xfId="0" applyFont="1" applyFill="1" applyBorder="1" applyAlignment="1">
      <alignment horizontal="center" textRotation="55"/>
    </xf>
    <xf numFmtId="0" fontId="1" fillId="0" borderId="1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0" fillId="0" borderId="41" xfId="0" applyFont="1" applyFill="1" applyBorder="1" applyAlignment="1">
      <alignment horizontal="center" textRotation="55"/>
    </xf>
    <xf numFmtId="0" fontId="10" fillId="0" borderId="42" xfId="0" applyFont="1" applyFill="1" applyBorder="1" applyAlignment="1">
      <alignment horizontal="center" textRotation="55"/>
    </xf>
    <xf numFmtId="42" fontId="11" fillId="0" borderId="9" xfId="0" applyNumberFormat="1" applyFont="1" applyBorder="1" applyAlignment="1">
      <alignment horizontal="center" textRotation="55"/>
    </xf>
    <xf numFmtId="0" fontId="4" fillId="0" borderId="12" xfId="0" applyFont="1" applyBorder="1" applyAlignment="1">
      <alignment vertical="center"/>
    </xf>
    <xf numFmtId="42" fontId="9" fillId="0" borderId="37" xfId="0" applyNumberFormat="1" applyFont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11" fillId="4" borderId="47" xfId="0" applyFont="1" applyFill="1" applyBorder="1" applyAlignment="1">
      <alignment horizontal="center" textRotation="55"/>
    </xf>
    <xf numFmtId="0" fontId="10" fillId="4" borderId="40" xfId="0" applyFont="1" applyFill="1" applyBorder="1" applyAlignment="1">
      <alignment horizontal="center" textRotation="55"/>
    </xf>
    <xf numFmtId="0" fontId="10" fillId="4" borderId="41" xfId="0" applyFont="1" applyFill="1" applyBorder="1" applyAlignment="1">
      <alignment horizontal="center" textRotation="55"/>
    </xf>
    <xf numFmtId="0" fontId="4" fillId="4" borderId="39" xfId="0" applyFont="1" applyFill="1" applyBorder="1" applyAlignment="1">
      <alignment horizontal="center" textRotation="55"/>
    </xf>
    <xf numFmtId="0" fontId="4" fillId="4" borderId="48" xfId="0" applyFont="1" applyFill="1" applyBorder="1" applyAlignment="1">
      <alignment horizontal="center" textRotation="55"/>
    </xf>
    <xf numFmtId="0" fontId="8" fillId="4" borderId="49" xfId="0" applyFont="1" applyFill="1" applyBorder="1" applyAlignment="1">
      <alignment textRotation="55"/>
    </xf>
    <xf numFmtId="0" fontId="8" fillId="4" borderId="40" xfId="0" applyFont="1" applyFill="1" applyBorder="1" applyAlignment="1">
      <alignment textRotation="55"/>
    </xf>
    <xf numFmtId="0" fontId="8" fillId="4" borderId="41" xfId="0" applyFont="1" applyFill="1" applyBorder="1" applyAlignment="1">
      <alignment textRotation="55"/>
    </xf>
    <xf numFmtId="42" fontId="11" fillId="4" borderId="50" xfId="0" applyNumberFormat="1" applyFont="1" applyFill="1" applyBorder="1" applyAlignment="1">
      <alignment horizontal="center" textRotation="55"/>
    </xf>
    <xf numFmtId="0" fontId="8" fillId="4" borderId="0" xfId="0" applyFont="1" applyFill="1" applyBorder="1" applyAlignment="1">
      <alignment textRotation="55"/>
    </xf>
    <xf numFmtId="0" fontId="6" fillId="0" borderId="0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3" fontId="7" fillId="3" borderId="5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textRotation="55"/>
    </xf>
    <xf numFmtId="0" fontId="14" fillId="4" borderId="31" xfId="0" applyFont="1" applyFill="1" applyBorder="1" applyAlignment="1">
      <alignment horizontal="right" vertical="center"/>
    </xf>
    <xf numFmtId="0" fontId="14" fillId="0" borderId="31" xfId="0" applyFont="1" applyBorder="1" applyAlignment="1">
      <alignment horizontal="left" vertical="center"/>
    </xf>
    <xf numFmtId="0" fontId="8" fillId="2" borderId="2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0" fillId="8" borderId="50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8" borderId="54" xfId="0" applyFill="1" applyBorder="1" applyAlignment="1">
      <alignment horizontal="center"/>
    </xf>
    <xf numFmtId="0" fontId="12" fillId="6" borderId="50" xfId="0" applyFont="1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0" fillId="9" borderId="54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10" fillId="4" borderId="46" xfId="0" quotePrefix="1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14" borderId="0" xfId="1" quotePrefix="1" applyFont="1" applyFill="1" applyBorder="1" applyAlignment="1">
      <alignment horizontal="left" vertical="top" wrapText="1"/>
    </xf>
    <xf numFmtId="0" fontId="15" fillId="14" borderId="0" xfId="1" applyFont="1" applyFill="1" applyAlignment="1">
      <alignment horizontal="left" vertical="top" wrapText="1"/>
    </xf>
    <xf numFmtId="0" fontId="0" fillId="14" borderId="0" xfId="0" applyFill="1" applyAlignment="1">
      <alignment wrapText="1"/>
    </xf>
    <xf numFmtId="0" fontId="15" fillId="12" borderId="0" xfId="1" quotePrefix="1" applyFont="1" applyFill="1" applyBorder="1" applyAlignment="1">
      <alignment horizontal="left" vertical="top" wrapText="1"/>
    </xf>
    <xf numFmtId="0" fontId="15" fillId="12" borderId="0" xfId="1" applyFont="1" applyFill="1" applyAlignment="1">
      <alignment horizontal="left" vertical="top" wrapText="1"/>
    </xf>
    <xf numFmtId="0" fontId="0" fillId="12" borderId="0" xfId="0" applyFill="1" applyAlignment="1">
      <alignment wrapText="1"/>
    </xf>
    <xf numFmtId="0" fontId="15" fillId="10" borderId="0" xfId="1" quotePrefix="1" applyFont="1" applyFill="1" applyBorder="1" applyAlignment="1">
      <alignment horizontal="left" vertical="top" wrapText="1"/>
    </xf>
    <xf numFmtId="0" fontId="15" fillId="10" borderId="0" xfId="1" applyFont="1" applyFill="1" applyAlignment="1">
      <alignment horizontal="left" vertical="top" wrapText="1"/>
    </xf>
    <xf numFmtId="0" fontId="0" fillId="10" borderId="0" xfId="0" applyFill="1" applyAlignment="1">
      <alignment wrapText="1"/>
    </xf>
    <xf numFmtId="0" fontId="15" fillId="11" borderId="0" xfId="1" quotePrefix="1" applyFont="1" applyFill="1" applyBorder="1" applyAlignment="1">
      <alignment horizontal="left" vertical="top" wrapText="1"/>
    </xf>
    <xf numFmtId="0" fontId="15" fillId="11" borderId="0" xfId="1" applyFont="1" applyFill="1" applyAlignment="1">
      <alignment horizontal="left" vertical="top" wrapText="1"/>
    </xf>
    <xf numFmtId="0" fontId="0" fillId="11" borderId="0" xfId="0" applyFill="1" applyAlignment="1">
      <alignment wrapText="1"/>
    </xf>
    <xf numFmtId="0" fontId="15" fillId="13" borderId="0" xfId="1" quotePrefix="1" applyFont="1" applyFill="1" applyBorder="1" applyAlignment="1">
      <alignment horizontal="left" vertical="top" wrapText="1"/>
    </xf>
    <xf numFmtId="0" fontId="15" fillId="13" borderId="0" xfId="1" applyFont="1" applyFill="1" applyAlignment="1">
      <alignment horizontal="left" vertical="top" wrapText="1"/>
    </xf>
    <xf numFmtId="0" fontId="0" fillId="13" borderId="0" xfId="0" applyFill="1" applyAlignment="1">
      <alignment wrapText="1"/>
    </xf>
    <xf numFmtId="164" fontId="0" fillId="0" borderId="4" xfId="2" applyNumberFormat="1" applyFont="1" applyBorder="1" applyAlignment="1">
      <alignment horizontal="center" vertical="center"/>
    </xf>
    <xf numFmtId="164" fontId="0" fillId="0" borderId="17" xfId="2" applyNumberFormat="1" applyFont="1" applyBorder="1" applyAlignment="1">
      <alignment horizontal="center" vertical="center"/>
    </xf>
    <xf numFmtId="164" fontId="0" fillId="0" borderId="26" xfId="2" applyNumberFormat="1" applyFont="1" applyBorder="1" applyAlignment="1">
      <alignment horizontal="center" vertical="center"/>
    </xf>
    <xf numFmtId="164" fontId="4" fillId="0" borderId="12" xfId="2" applyNumberFormat="1" applyFont="1" applyBorder="1" applyAlignment="1">
      <alignment horizontal="center" vertical="center"/>
    </xf>
    <xf numFmtId="164" fontId="4" fillId="0" borderId="35" xfId="2" applyNumberFormat="1" applyFont="1" applyBorder="1" applyAlignment="1">
      <alignment horizontal="center" vertical="center"/>
    </xf>
    <xf numFmtId="164" fontId="4" fillId="0" borderId="44" xfId="2" applyNumberFormat="1" applyFont="1" applyBorder="1" applyAlignment="1">
      <alignment horizontal="center" vertical="center"/>
    </xf>
    <xf numFmtId="164" fontId="0" fillId="0" borderId="23" xfId="2" applyNumberFormat="1" applyFont="1" applyBorder="1" applyAlignment="1">
      <alignment horizontal="center" vertical="center"/>
    </xf>
    <xf numFmtId="164" fontId="0" fillId="0" borderId="29" xfId="2" applyNumberFormat="1" applyFont="1" applyBorder="1" applyAlignment="1">
      <alignment horizontal="center" vertical="center"/>
    </xf>
    <xf numFmtId="164" fontId="0" fillId="0" borderId="25" xfId="2" applyNumberFormat="1" applyFont="1" applyBorder="1" applyAlignment="1">
      <alignment horizontal="center" vertical="center"/>
    </xf>
    <xf numFmtId="164" fontId="0" fillId="0" borderId="4" xfId="2" applyNumberFormat="1" applyFont="1" applyBorder="1" applyAlignment="1">
      <alignment horizontal="right" vertical="center"/>
    </xf>
    <xf numFmtId="164" fontId="0" fillId="0" borderId="17" xfId="2" applyNumberFormat="1" applyFont="1" applyBorder="1" applyAlignment="1">
      <alignment horizontal="right" vertical="center"/>
    </xf>
    <xf numFmtId="164" fontId="0" fillId="0" borderId="26" xfId="2" applyNumberFormat="1" applyFont="1" applyBorder="1" applyAlignment="1">
      <alignment horizontal="right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164" fontId="0" fillId="0" borderId="7" xfId="2" applyNumberFormat="1" applyFont="1" applyBorder="1" applyAlignment="1">
      <alignment horizontal="center" vertical="center"/>
    </xf>
    <xf numFmtId="164" fontId="0" fillId="0" borderId="18" xfId="2" applyNumberFormat="1" applyFont="1" applyBorder="1" applyAlignment="1">
      <alignment horizontal="center" vertical="center"/>
    </xf>
    <xf numFmtId="164" fontId="0" fillId="0" borderId="27" xfId="2" applyNumberFormat="1" applyFont="1" applyBorder="1" applyAlignment="1">
      <alignment horizontal="center" vertical="center"/>
    </xf>
    <xf numFmtId="164" fontId="11" fillId="0" borderId="38" xfId="2" applyNumberFormat="1" applyFont="1" applyBorder="1" applyAlignment="1">
      <alignment horizontal="center" vertical="center"/>
    </xf>
    <xf numFmtId="164" fontId="11" fillId="0" borderId="45" xfId="2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2" fontId="2" fillId="0" borderId="55" xfId="0" applyNumberFormat="1" applyFont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17" fillId="2" borderId="29" xfId="1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2" fontId="8" fillId="2" borderId="55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2" fontId="8" fillId="0" borderId="5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1" applyBorder="1" applyAlignment="1">
      <alignment vertical="center"/>
    </xf>
    <xf numFmtId="0" fontId="5" fillId="0" borderId="16" xfId="1" applyBorder="1" applyAlignment="1">
      <alignment horizontal="right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CCCC"/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Robert Kocher, MD, Special Adviser to the President, Healthcare Policy (Obamacare arthitect); Member, National Economic Coucil, Financial Disclosure,  Facebook "dark pools," 2009</a:t>
            </a:r>
          </a:p>
          <a:p>
            <a:pPr>
              <a:defRPr sz="2000"/>
            </a:pPr>
            <a:r>
              <a:rPr lang="en-US" sz="2000"/>
              <a:t>37 Funds,  $950,000</a:t>
            </a:r>
            <a:r>
              <a:rPr lang="en-US" sz="2000" baseline="0"/>
              <a:t> Value</a:t>
            </a:r>
            <a:r>
              <a:rPr lang="en-US" sz="2000"/>
              <a:t>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8549999580101707"/>
          <c:y val="0.23583419640186404"/>
          <c:w val="0.5937542037545015"/>
          <c:h val="0.655492787498491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2000"/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2"/>
              </a:solidFill>
            </c:spPr>
            <c:txPr>
              <a:bodyPr rot="1080000"/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'Robert P. Kocher'!$B$57:$B$74</c:f>
              <c:strCache>
                <c:ptCount val="18"/>
                <c:pt idx="0">
                  <c:v>Prudential Jennison</c:v>
                </c:pt>
                <c:pt idx="1">
                  <c:v>Brookings Institution</c:v>
                </c:pt>
                <c:pt idx="2">
                  <c:v>Cohen &amp; Steers International - IRFCX</c:v>
                </c:pt>
                <c:pt idx="3">
                  <c:v>Columbia Value and Resir - UMBIX \</c:v>
                </c:pt>
                <c:pt idx="4">
                  <c:v>DWS Dreman High Ret - KDHIX</c:v>
                </c:pt>
                <c:pt idx="5">
                  <c:v>Fidelity Advisor New Insights FINSX, owned by Fidelity Contrafund FCNTX </c:v>
                </c:pt>
                <c:pt idx="6">
                  <c:v>Harbor International - HIINX</c:v>
                </c:pt>
                <c:pt idx="7">
                  <c:v>Hartford Growth - HGOAX</c:v>
                </c:pt>
                <c:pt idx="8">
                  <c:v>Invesco Comstock Fund Class A - Van Kampen Comstock - ACSTX</c:v>
                </c:pt>
                <c:pt idx="9">
                  <c:v>Ivy Asset Strategy - WASYX</c:v>
                </c:pt>
                <c:pt idx="10">
                  <c:v>Janus Adviser Forty - JDCAX</c:v>
                </c:pt>
                <c:pt idx="11">
                  <c:v>JPMorgan Chase CD</c:v>
                </c:pt>
                <c:pt idx="12">
                  <c:v>McKinsey &amp; Company Aggressive Lifestyle Fund Robert Kocher 401K</c:v>
                </c:pt>
                <c:pt idx="13">
                  <c:v>Metropolitan West Total Return Bond Fund - MWTRX</c:v>
                </c:pt>
                <c:pt idx="14">
                  <c:v>MFS Research Bond - MRBFX</c:v>
                </c:pt>
                <c:pt idx="15">
                  <c:v>Microsoft - MSFT</c:v>
                </c:pt>
                <c:pt idx="16">
                  <c:v>Oppenheimer International - OIBAX</c:v>
                </c:pt>
                <c:pt idx="17">
                  <c:v>Thornburg International - TGVIX</c:v>
                </c:pt>
              </c:strCache>
            </c:strRef>
          </c:cat>
          <c:val>
            <c:numRef>
              <c:f>'Robert P. Kocher'!$C$57:$C$74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75488"/>
        <c:axId val="76577024"/>
      </c:barChart>
      <c:catAx>
        <c:axId val="765754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6577024"/>
        <c:crosses val="autoZero"/>
        <c:auto val="1"/>
        <c:lblAlgn val="ctr"/>
        <c:lblOffset val="100"/>
        <c:noMultiLvlLbl val="0"/>
      </c:catAx>
      <c:valAx>
        <c:axId val="7657702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2400" b="1"/>
            </a:pPr>
            <a:endParaRPr lang="en-US"/>
          </a:p>
        </c:txPr>
        <c:crossAx val="7657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g"/><Relationship Id="rId1" Type="http://schemas.openxmlformats.org/officeDocument/2006/relationships/hyperlink" Target="http://blogs.wsj.com/deals/2012/08/24/who-else-has-a-big-bet-on-facebook/?mg=id-ws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165852</xdr:colOff>
      <xdr:row>1</xdr:row>
      <xdr:rowOff>204839</xdr:rowOff>
    </xdr:from>
    <xdr:ext cx="5344309" cy="2722092"/>
    <xdr:sp macro="" textlink="">
      <xdr:nvSpPr>
        <xdr:cNvPr id="5" name="TextBox 4"/>
        <xdr:cNvSpPr txBox="1"/>
      </xdr:nvSpPr>
      <xdr:spPr>
        <a:xfrm>
          <a:off x="435727" y="411214"/>
          <a:ext cx="5344309" cy="2722092"/>
        </a:xfrm>
        <a:prstGeom prst="rect">
          <a:avLst/>
        </a:prstGeom>
        <a:ln>
          <a:solidFill>
            <a:srgbClr val="C00000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400" b="1">
              <a:solidFill>
                <a:srgbClr val="C00000"/>
              </a:solidFill>
            </a:rPr>
            <a:t>e.g., Fidelity ranked #3 </a:t>
          </a:r>
          <a:r>
            <a:rPr lang="en-US" sz="2400" b="1" baseline="0">
              <a:solidFill>
                <a:srgbClr val="C00000"/>
              </a:solidFill>
            </a:rPr>
            <a:t>in fund purchases of </a:t>
          </a:r>
          <a:r>
            <a:rPr lang="en-US" sz="2400" b="1">
              <a:solidFill>
                <a:srgbClr val="C00000"/>
              </a:solidFill>
            </a:rPr>
            <a:t>Facebook stock </a:t>
          </a:r>
          <a:r>
            <a:rPr lang="en-US" sz="2400" b="1" baseline="0">
              <a:solidFill>
                <a:srgbClr val="C00000"/>
              </a:solidFill>
            </a:rPr>
            <a:t>after S.E.C. exemption; Fidelity Contrafund being the most prominent purchaser; Janus, Columbia, Hartford, Harbor, Invesco,  JPMorgan, MFS and Oppenheimer  also invested </a:t>
          </a:r>
          <a:r>
            <a:rPr lang="en-US" sz="1600" b="1" baseline="0">
              <a:solidFill>
                <a:srgbClr val="C00000"/>
              </a:solidFill>
            </a:rPr>
            <a:t>(</a:t>
          </a:r>
          <a:r>
            <a:rPr lang="en-US" sz="1600" b="1" i="1" baseline="0">
              <a:solidFill>
                <a:srgbClr val="C00000"/>
              </a:solidFill>
            </a:rPr>
            <a:t>Source</a:t>
          </a:r>
          <a:r>
            <a:rPr lang="en-US" sz="1600" b="1" baseline="0">
              <a:solidFill>
                <a:srgbClr val="C00000"/>
              </a:solidFill>
            </a:rPr>
            <a:t>: </a:t>
          </a:r>
          <a:r>
            <a:rPr lang="en-US" sz="1600" b="1" i="1" baseline="0">
              <a:solidFill>
                <a:srgbClr val="C00000"/>
              </a:solidFill>
            </a:rPr>
            <a:t>Wall Street Journal</a:t>
          </a:r>
          <a:r>
            <a:rPr lang="en-US" sz="1600" b="1" baseline="0">
              <a:solidFill>
                <a:srgbClr val="C00000"/>
              </a:solidFill>
            </a:rPr>
            <a:t>)</a:t>
          </a:r>
          <a:endParaRPr lang="en-US" sz="1600" b="1">
            <a:solidFill>
              <a:srgbClr val="C00000"/>
            </a:solidFill>
          </a:endParaRPr>
        </a:p>
      </xdr:txBody>
    </xdr:sp>
    <xdr:clientData/>
  </xdr:oneCellAnchor>
  <xdr:twoCellAnchor editAs="oneCell">
    <xdr:from>
      <xdr:col>0</xdr:col>
      <xdr:colOff>263284</xdr:colOff>
      <xdr:row>76</xdr:row>
      <xdr:rowOff>194516</xdr:rowOff>
    </xdr:from>
    <xdr:to>
      <xdr:col>9</xdr:col>
      <xdr:colOff>2596</xdr:colOff>
      <xdr:row>109</xdr:row>
      <xdr:rowOff>17255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84" y="25570554"/>
          <a:ext cx="9171857" cy="652744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oneCellAnchor>
    <xdr:from>
      <xdr:col>25</xdr:col>
      <xdr:colOff>267368</xdr:colOff>
      <xdr:row>77</xdr:row>
      <xdr:rowOff>49327</xdr:rowOff>
    </xdr:from>
    <xdr:ext cx="6065921" cy="5999883"/>
    <xdr:sp macro="" textlink="">
      <xdr:nvSpPr>
        <xdr:cNvPr id="23" name="TextBox 22"/>
        <xdr:cNvSpPr txBox="1"/>
      </xdr:nvSpPr>
      <xdr:spPr>
        <a:xfrm>
          <a:off x="17228552" y="25666564"/>
          <a:ext cx="6065921" cy="5999883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 anchorCtr="1">
          <a:noAutofit/>
        </a:bodyPr>
        <a:lstStyle/>
        <a:p>
          <a:pPr algn="ctr"/>
          <a:r>
            <a:rPr lang="en-US" sz="54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Ethics Rule on </a:t>
          </a:r>
          <a:br>
            <a:rPr lang="en-US" sz="54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</a:br>
          <a:r>
            <a:rPr lang="en-US" sz="54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Conflicts of Interest:</a:t>
          </a:r>
        </a:p>
        <a:p>
          <a:pPr algn="ctr"/>
          <a:r>
            <a:rPr lang="en-US" sz="5400" b="1">
              <a:solidFill>
                <a:schemeClr val="tx1"/>
              </a:solidFill>
              <a:effectLst>
                <a:outerShdw blurRad="50800" dist="38100" dir="2700000" algn="tl" rotWithShape="0">
                  <a:schemeClr val="bg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"Avoid</a:t>
          </a:r>
          <a:r>
            <a:rPr lang="en-US" sz="5400" b="1" baseline="0">
              <a:solidFill>
                <a:schemeClr val="tx1"/>
              </a:solidFill>
              <a:effectLst>
                <a:outerShdw blurRad="50800" dist="38100" dir="2700000" algn="tl" rotWithShape="0">
                  <a:schemeClr val="bg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impropriety and the appearance of impropriety."</a:t>
          </a:r>
          <a:endParaRPr lang="en-US" sz="5400" b="1">
            <a:solidFill>
              <a:schemeClr val="tx1"/>
            </a:solidFill>
            <a:effectLst>
              <a:outerShdw blurRad="50800" dist="38100" dir="2700000" algn="tl" rotWithShape="0">
                <a:schemeClr val="bg1">
                  <a:alpha val="40000"/>
                </a:scheme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10</xdr:col>
      <xdr:colOff>0</xdr:colOff>
      <xdr:row>55</xdr:row>
      <xdr:rowOff>18437</xdr:rowOff>
    </xdr:from>
    <xdr:to>
      <xdr:col>49</xdr:col>
      <xdr:colOff>0</xdr:colOff>
      <xdr:row>75</xdr:row>
      <xdr:rowOff>0</xdr:rowOff>
    </xdr:to>
    <xdr:graphicFrame macro="">
      <xdr:nvGraphicFramePr>
        <xdr:cNvPr id="3" name="Chart 2" title="Facebook &quot;dark pools,&quot; 200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quote.morningstar.com/fund-filing/Annual-Report/2013/12/31/t.aspx?t=VTSMX&amp;ft=N-CSR&amp;d=108c833ac3a76ce83fa63db309f3fb72" TargetMode="External"/><Relationship Id="rId13" Type="http://schemas.openxmlformats.org/officeDocument/2006/relationships/hyperlink" Target="http://portfolios.morningstar.com/fund/summary?t=VUSXX&amp;region=usa&amp;culture=en-US" TargetMode="External"/><Relationship Id="rId3" Type="http://schemas.openxmlformats.org/officeDocument/2006/relationships/hyperlink" Target="http://www.fbcoverup.com/docs/Morgan-Stanley-Funds-In-Big-Facebook-Bet-WALL-STREET-JOURNAL-Aug-24-2012.html" TargetMode="External"/><Relationship Id="rId7" Type="http://schemas.openxmlformats.org/officeDocument/2006/relationships/hyperlink" Target="http://quote.morningstar.com/fund-filing/Annual-Report/2013/10/31/t.aspx?t=QVOPX&amp;ft=N-CSR&amp;d=2ca0de176a10a4b5a132d8b62556406a" TargetMode="External"/><Relationship Id="rId12" Type="http://schemas.openxmlformats.org/officeDocument/2006/relationships/hyperlink" Target="http://quote.morningstar.com/fund-filing/Annual-Report/2013/12/31/t.aspx?t=VFINX&amp;ft=N-CSR&amp;d=5fb3a29afff350bb9fb5c2a3bc4fd219" TargetMode="External"/><Relationship Id="rId2" Type="http://schemas.openxmlformats.org/officeDocument/2006/relationships/hyperlink" Target="http://blogs.wsj.com/deals/2012/08/24/who-else-has-a-big-bet-on-facebook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bloomberg.com/news/2011-06-01/fidelity-s-danoff-bets-on-facebook-zynga.html" TargetMode="External"/><Relationship Id="rId6" Type="http://schemas.openxmlformats.org/officeDocument/2006/relationships/hyperlink" Target="http://quote.morningstar.com/fund-filing/Annual-Report/2013/12/31/t.aspx?t=VTSMX&amp;ft=N-CSR&amp;d=108c833ac3a76ce83fa63db309f3fb72" TargetMode="External"/><Relationship Id="rId11" Type="http://schemas.openxmlformats.org/officeDocument/2006/relationships/hyperlink" Target="http://quote.morningstar.com/fund-filing/Annual-Report/2013/9/30/t.aspx?t=VHCOX&amp;ft=N-CSR&amp;d=9aab69e9b280d0ae39bf2d2bdc41966d" TargetMode="External"/><Relationship Id="rId5" Type="http://schemas.openxmlformats.org/officeDocument/2006/relationships/hyperlink" Target="http://online.wsj.com/news/articles/SB10001424052748704495004576264730149910442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quote.morningstar.com/fund-filing/Annual-Report/2013/8/31/t.aspx?t=VWUSX&amp;ft=N-CSR&amp;d=bfb0cbade9c0411ddaa29dc8f0e7ecb2" TargetMode="External"/><Relationship Id="rId4" Type="http://schemas.openxmlformats.org/officeDocument/2006/relationships/hyperlink" Target="http://dealbook.nytimes.com/2011/04/15/t-rowe-price-discloses-190-million-stake-in-facebook/" TargetMode="External"/><Relationship Id="rId9" Type="http://schemas.openxmlformats.org/officeDocument/2006/relationships/hyperlink" Target="http://quote.morningstar.com/fund-filing/Annual-Report/2013/8/31/t.aspx?t=VWUSX&amp;ft=N-CSR&amp;d=bfb0cbade9c0411ddaa29dc8f0e7ecb2" TargetMode="External"/><Relationship Id="rId14" Type="http://schemas.openxmlformats.org/officeDocument/2006/relationships/hyperlink" Target="https://www.actionsxchangerepository.fidelity.com/ShowDocument/ComplianceEnvelope.htm?_fax=-18%2342%23-61%23-110%23114%2378%23117%2320%23-1%2396%2339%23-62%23-21%2386%23-100%2337%2316%2335%23-68%2391%23-66%2354%23103%23-16%2369%23-30%2358%23-20%2376%23-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5"/>
  <sheetViews>
    <sheetView tabSelected="1" topLeftCell="A2" zoomScale="70" zoomScaleNormal="70" workbookViewId="0">
      <selection activeCell="B17" sqref="B17"/>
    </sheetView>
  </sheetViews>
  <sheetFormatPr defaultRowHeight="15" x14ac:dyDescent="0.25"/>
  <cols>
    <col min="1" max="1" width="4.140625" style="1" customWidth="1"/>
    <col min="2" max="2" width="80.140625" style="1" customWidth="1"/>
    <col min="3" max="3" width="12" style="1" customWidth="1"/>
    <col min="4" max="36" width="7.42578125" style="4" customWidth="1"/>
    <col min="37" max="37" width="6.7109375" style="2" customWidth="1"/>
    <col min="38" max="38" width="5.5703125" style="4" customWidth="1"/>
    <col min="39" max="39" width="13.42578125" style="1" customWidth="1"/>
    <col min="40" max="46" width="13.7109375" style="1" customWidth="1"/>
    <col min="47" max="47" width="13.7109375" style="2" customWidth="1"/>
    <col min="48" max="48" width="13.7109375" style="1" customWidth="1"/>
    <col min="49" max="49" width="19.5703125" style="1" customWidth="1"/>
    <col min="50" max="50" width="13.28515625" style="1" customWidth="1"/>
    <col min="51" max="51" width="12.5703125" style="1" customWidth="1"/>
    <col min="52" max="52" width="13.85546875" style="1" customWidth="1"/>
    <col min="53" max="57" width="8.140625" style="1" customWidth="1"/>
    <col min="58" max="58" width="8.140625" style="3" customWidth="1"/>
    <col min="59" max="85" width="8.140625" style="1" customWidth="1"/>
    <col min="86" max="16384" width="9.140625" style="1"/>
  </cols>
  <sheetData>
    <row r="1" spans="1:58" ht="15.75" thickBot="1" x14ac:dyDescent="0.3"/>
    <row r="2" spans="1:58" s="9" customFormat="1" ht="274.5" customHeight="1" thickBot="1" x14ac:dyDescent="0.3">
      <c r="A2" s="5" t="s">
        <v>22</v>
      </c>
      <c r="B2" s="13" t="s">
        <v>49</v>
      </c>
      <c r="C2" s="14" t="s">
        <v>24</v>
      </c>
      <c r="D2" s="49" t="s">
        <v>50</v>
      </c>
      <c r="E2" s="50" t="s">
        <v>51</v>
      </c>
      <c r="F2" s="50" t="s">
        <v>52</v>
      </c>
      <c r="G2" s="50" t="s">
        <v>53</v>
      </c>
      <c r="H2" s="50" t="s">
        <v>54</v>
      </c>
      <c r="I2" s="50" t="s">
        <v>77</v>
      </c>
      <c r="J2" s="50" t="s">
        <v>55</v>
      </c>
      <c r="K2" s="50" t="s">
        <v>56</v>
      </c>
      <c r="L2" s="50" t="s">
        <v>57</v>
      </c>
      <c r="M2" s="50" t="s">
        <v>58</v>
      </c>
      <c r="N2" s="50" t="s">
        <v>59</v>
      </c>
      <c r="O2" s="50" t="s">
        <v>60</v>
      </c>
      <c r="P2" s="50" t="s">
        <v>81</v>
      </c>
      <c r="Q2" s="50" t="s">
        <v>61</v>
      </c>
      <c r="R2" s="50" t="s">
        <v>62</v>
      </c>
      <c r="S2" s="50" t="s">
        <v>63</v>
      </c>
      <c r="T2" s="50" t="s">
        <v>64</v>
      </c>
      <c r="U2" s="50" t="s">
        <v>65</v>
      </c>
      <c r="V2" s="50" t="s">
        <v>66</v>
      </c>
      <c r="W2" s="50" t="s">
        <v>67</v>
      </c>
      <c r="X2" s="50" t="s">
        <v>109</v>
      </c>
      <c r="Y2" s="50" t="s">
        <v>68</v>
      </c>
      <c r="Z2" s="50" t="s">
        <v>69</v>
      </c>
      <c r="AA2" s="50" t="s">
        <v>106</v>
      </c>
      <c r="AB2" s="50" t="s">
        <v>78</v>
      </c>
      <c r="AC2" s="50" t="s">
        <v>70</v>
      </c>
      <c r="AD2" s="55" t="s">
        <v>71</v>
      </c>
      <c r="AE2" s="55" t="s">
        <v>79</v>
      </c>
      <c r="AF2" s="55" t="s">
        <v>72</v>
      </c>
      <c r="AG2" s="55" t="s">
        <v>73</v>
      </c>
      <c r="AH2" s="55" t="s">
        <v>80</v>
      </c>
      <c r="AI2" s="55" t="s">
        <v>74</v>
      </c>
      <c r="AJ2" s="56" t="s">
        <v>75</v>
      </c>
      <c r="AK2" s="51" t="s">
        <v>31</v>
      </c>
      <c r="AL2" s="52" t="s">
        <v>0</v>
      </c>
      <c r="AM2" s="7" t="s">
        <v>1</v>
      </c>
      <c r="AN2" s="6" t="s">
        <v>2</v>
      </c>
      <c r="AO2" s="6" t="s">
        <v>3</v>
      </c>
      <c r="AP2" s="6" t="s">
        <v>4</v>
      </c>
      <c r="AQ2" s="6" t="s">
        <v>5</v>
      </c>
      <c r="AR2" s="6" t="s">
        <v>6</v>
      </c>
      <c r="AS2" s="6" t="s">
        <v>7</v>
      </c>
      <c r="AT2" s="6" t="s">
        <v>8</v>
      </c>
      <c r="AU2" s="6" t="s">
        <v>9</v>
      </c>
      <c r="AV2" s="8" t="s">
        <v>10</v>
      </c>
      <c r="AW2" s="57" t="s">
        <v>76</v>
      </c>
      <c r="AX2" s="10"/>
    </row>
    <row r="3" spans="1:58" s="70" customFormat="1" ht="21.75" customHeight="1" thickTop="1" thickBot="1" x14ac:dyDescent="0.4">
      <c r="A3" s="60"/>
      <c r="B3" s="76" t="s">
        <v>82</v>
      </c>
      <c r="C3" s="61"/>
      <c r="D3" s="73"/>
      <c r="E3" s="97" t="s">
        <v>83</v>
      </c>
      <c r="F3" s="62"/>
      <c r="G3" s="62"/>
      <c r="H3" s="62"/>
      <c r="I3" s="62"/>
      <c r="J3" s="62"/>
      <c r="K3" s="62"/>
      <c r="L3" s="62"/>
      <c r="M3" s="63"/>
      <c r="N3" s="75"/>
      <c r="O3" s="97" t="s">
        <v>91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3"/>
      <c r="AE3" s="63"/>
      <c r="AF3" s="63"/>
      <c r="AG3" s="63"/>
      <c r="AH3" s="63"/>
      <c r="AI3" s="63"/>
      <c r="AJ3" s="63"/>
      <c r="AK3" s="64"/>
      <c r="AL3" s="65"/>
      <c r="AM3" s="66"/>
      <c r="AN3" s="67"/>
      <c r="AO3" s="67"/>
      <c r="AP3" s="67"/>
      <c r="AQ3" s="67"/>
      <c r="AR3" s="67"/>
      <c r="AS3" s="67"/>
      <c r="AT3" s="67"/>
      <c r="AU3" s="67"/>
      <c r="AV3" s="68"/>
      <c r="AW3" s="69"/>
    </row>
    <row r="4" spans="1:58" s="24" customFormat="1" ht="24" customHeight="1" thickTop="1" x14ac:dyDescent="0.25">
      <c r="A4" s="15"/>
      <c r="B4" s="77" t="s">
        <v>84</v>
      </c>
      <c r="D4" s="72"/>
      <c r="E4" s="16"/>
      <c r="F4" s="16"/>
      <c r="G4" s="16"/>
      <c r="H4" s="16"/>
      <c r="I4" s="16"/>
      <c r="J4" s="16"/>
      <c r="K4" s="16"/>
      <c r="L4" s="16"/>
      <c r="M4" s="16"/>
      <c r="N4" s="74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  <c r="AK4" s="18"/>
      <c r="AL4" s="19"/>
      <c r="AM4" s="20" t="s">
        <v>11</v>
      </c>
      <c r="AN4" s="21" t="s">
        <v>12</v>
      </c>
      <c r="AO4" s="21" t="s">
        <v>13</v>
      </c>
      <c r="AP4" s="21" t="s">
        <v>14</v>
      </c>
      <c r="AQ4" s="21" t="s">
        <v>15</v>
      </c>
      <c r="AR4" s="21" t="s">
        <v>16</v>
      </c>
      <c r="AS4" s="21" t="s">
        <v>17</v>
      </c>
      <c r="AT4" s="21" t="s">
        <v>18</v>
      </c>
      <c r="AU4" s="21" t="s">
        <v>19</v>
      </c>
      <c r="AV4" s="22" t="s">
        <v>20</v>
      </c>
      <c r="AW4" s="23"/>
      <c r="BF4" s="71"/>
    </row>
    <row r="5" spans="1:58" s="24" customFormat="1" ht="24" customHeight="1" x14ac:dyDescent="0.25">
      <c r="A5" s="141"/>
      <c r="B5" s="142" t="s">
        <v>95</v>
      </c>
      <c r="D5" s="72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5"/>
      <c r="AK5" s="146"/>
      <c r="AL5" s="145"/>
      <c r="AM5" s="147"/>
      <c r="AN5" s="148">
        <v>50000</v>
      </c>
      <c r="AO5" s="148"/>
      <c r="AP5" s="148"/>
      <c r="AQ5" s="148"/>
      <c r="AR5" s="148"/>
      <c r="AS5" s="148"/>
      <c r="AT5" s="148"/>
      <c r="AU5" s="148"/>
      <c r="AV5" s="149"/>
      <c r="AW5" s="150"/>
      <c r="BF5" s="71"/>
    </row>
    <row r="6" spans="1:58" s="24" customFormat="1" ht="24" customHeight="1" x14ac:dyDescent="0.25">
      <c r="A6" s="141"/>
      <c r="B6" s="142" t="s">
        <v>94</v>
      </c>
      <c r="D6" s="72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5"/>
      <c r="AK6" s="146"/>
      <c r="AL6" s="145"/>
      <c r="AM6" s="147">
        <v>15000</v>
      </c>
      <c r="AN6" s="148"/>
      <c r="AO6" s="148"/>
      <c r="AP6" s="148"/>
      <c r="AQ6" s="148"/>
      <c r="AR6" s="148"/>
      <c r="AS6" s="148"/>
      <c r="AT6" s="148"/>
      <c r="AU6" s="148"/>
      <c r="AV6" s="149"/>
      <c r="AW6" s="150"/>
      <c r="BF6" s="71"/>
    </row>
    <row r="7" spans="1:58" s="24" customFormat="1" ht="24" customHeight="1" x14ac:dyDescent="0.25">
      <c r="A7" s="141"/>
      <c r="B7" s="142" t="s">
        <v>96</v>
      </c>
      <c r="D7" s="72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 t="s">
        <v>97</v>
      </c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5"/>
      <c r="AK7" s="146"/>
      <c r="AL7" s="145"/>
      <c r="AM7" s="147">
        <v>15000</v>
      </c>
      <c r="AN7" s="148"/>
      <c r="AO7" s="148"/>
      <c r="AP7" s="148"/>
      <c r="AQ7" s="148"/>
      <c r="AR7" s="148"/>
      <c r="AS7" s="148"/>
      <c r="AT7" s="148"/>
      <c r="AU7" s="148"/>
      <c r="AV7" s="149"/>
      <c r="AW7" s="150"/>
      <c r="BF7" s="71"/>
    </row>
    <row r="8" spans="1:58" s="24" customFormat="1" ht="24" customHeight="1" thickBot="1" x14ac:dyDescent="0.3">
      <c r="A8" s="141"/>
      <c r="B8" s="142" t="s">
        <v>98</v>
      </c>
      <c r="C8" s="175" t="s">
        <v>99</v>
      </c>
      <c r="D8" s="72"/>
      <c r="E8" s="144"/>
      <c r="F8" s="144"/>
      <c r="G8" s="144"/>
      <c r="H8" s="144"/>
      <c r="I8" s="144"/>
      <c r="J8" s="144"/>
      <c r="K8" s="144"/>
      <c r="L8" s="144"/>
      <c r="M8" s="144"/>
      <c r="N8" s="144" t="s">
        <v>97</v>
      </c>
      <c r="O8" s="144"/>
      <c r="P8" s="144"/>
      <c r="Q8" s="144"/>
      <c r="R8" s="144"/>
      <c r="S8" s="144" t="s">
        <v>97</v>
      </c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 t="s">
        <v>97</v>
      </c>
      <c r="AH8" s="144"/>
      <c r="AI8" s="144"/>
      <c r="AJ8" s="145"/>
      <c r="AK8" s="146"/>
      <c r="AL8" s="145"/>
      <c r="AM8" s="147"/>
      <c r="AN8" s="148"/>
      <c r="AO8" s="148"/>
      <c r="AP8" s="148"/>
      <c r="AQ8" s="148"/>
      <c r="AR8" s="148"/>
      <c r="AS8" s="148"/>
      <c r="AT8" s="148"/>
      <c r="AU8" s="148"/>
      <c r="AV8" s="149"/>
      <c r="AW8" s="150"/>
      <c r="BF8" s="71"/>
    </row>
    <row r="9" spans="1:58" s="160" customFormat="1" ht="24" customHeight="1" thickBot="1" x14ac:dyDescent="0.3">
      <c r="A9" s="151"/>
      <c r="B9" s="152" t="s">
        <v>93</v>
      </c>
      <c r="C9" s="153" t="s">
        <v>92</v>
      </c>
      <c r="D9" s="154" t="s">
        <v>25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 t="s">
        <v>25</v>
      </c>
      <c r="Q9" s="155"/>
      <c r="R9" s="155" t="s">
        <v>25</v>
      </c>
      <c r="S9" s="155" t="s">
        <v>25</v>
      </c>
      <c r="T9" s="155"/>
      <c r="U9" s="155"/>
      <c r="V9" s="155" t="s">
        <v>25</v>
      </c>
      <c r="W9" s="155"/>
      <c r="X9" s="155"/>
      <c r="Y9" s="155"/>
      <c r="Z9" s="155"/>
      <c r="AA9" s="155" t="s">
        <v>97</v>
      </c>
      <c r="AB9" s="155"/>
      <c r="AC9" s="155"/>
      <c r="AD9" s="155"/>
      <c r="AE9" s="155"/>
      <c r="AF9" s="155"/>
      <c r="AG9" s="155" t="s">
        <v>25</v>
      </c>
      <c r="AH9" s="155" t="s">
        <v>25</v>
      </c>
      <c r="AI9" s="155"/>
      <c r="AJ9" s="156"/>
      <c r="AK9" s="154"/>
      <c r="AL9" s="156"/>
      <c r="AM9" s="157"/>
      <c r="AN9" s="158"/>
      <c r="AO9" s="158">
        <v>100000</v>
      </c>
      <c r="AP9" s="158"/>
      <c r="AQ9" s="158"/>
      <c r="AR9" s="158"/>
      <c r="AS9" s="158"/>
      <c r="AT9" s="158"/>
      <c r="AU9" s="158"/>
      <c r="AV9" s="79"/>
      <c r="AW9" s="159"/>
      <c r="BF9" s="161"/>
    </row>
    <row r="10" spans="1:58" s="173" customFormat="1" ht="24" customHeight="1" x14ac:dyDescent="0.25">
      <c r="A10" s="162"/>
      <c r="B10" s="163" t="s">
        <v>100</v>
      </c>
      <c r="C10" s="153" t="s">
        <v>92</v>
      </c>
      <c r="D10" s="154" t="s">
        <v>25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 t="s">
        <v>25</v>
      </c>
      <c r="Q10" s="155"/>
      <c r="R10" s="155" t="s">
        <v>25</v>
      </c>
      <c r="S10" s="155" t="s">
        <v>25</v>
      </c>
      <c r="T10" s="155"/>
      <c r="U10" s="155"/>
      <c r="V10" s="155" t="s">
        <v>25</v>
      </c>
      <c r="W10" s="155"/>
      <c r="X10" s="155"/>
      <c r="Y10" s="155"/>
      <c r="Z10" s="155"/>
      <c r="AA10" s="155" t="s">
        <v>97</v>
      </c>
      <c r="AB10" s="155"/>
      <c r="AC10" s="155"/>
      <c r="AD10" s="155"/>
      <c r="AE10" s="155"/>
      <c r="AF10" s="155"/>
      <c r="AG10" s="155" t="s">
        <v>25</v>
      </c>
      <c r="AH10" s="155" t="s">
        <v>25</v>
      </c>
      <c r="AI10" s="155"/>
      <c r="AJ10" s="156"/>
      <c r="AK10" s="154"/>
      <c r="AL10" s="156"/>
      <c r="AM10" s="157"/>
      <c r="AN10" s="158"/>
      <c r="AO10" s="158">
        <v>100000</v>
      </c>
      <c r="AP10" s="158"/>
      <c r="AQ10" s="170"/>
      <c r="AR10" s="170"/>
      <c r="AS10" s="170"/>
      <c r="AT10" s="170"/>
      <c r="AU10" s="170"/>
      <c r="AV10" s="171"/>
      <c r="AW10" s="172"/>
      <c r="BF10" s="174"/>
    </row>
    <row r="11" spans="1:58" s="173" customFormat="1" ht="24" customHeight="1" x14ac:dyDescent="0.25">
      <c r="A11" s="162"/>
      <c r="B11" s="163" t="s">
        <v>101</v>
      </c>
      <c r="C11" s="176" t="s">
        <v>102</v>
      </c>
      <c r="D11" s="165"/>
      <c r="E11" s="166"/>
      <c r="F11" s="166"/>
      <c r="G11" s="166"/>
      <c r="H11" s="166"/>
      <c r="I11" s="166"/>
      <c r="J11" s="166" t="s">
        <v>97</v>
      </c>
      <c r="K11" s="166"/>
      <c r="L11" s="166"/>
      <c r="M11" s="166"/>
      <c r="N11" s="166"/>
      <c r="O11" s="166"/>
      <c r="P11" s="166" t="s">
        <v>97</v>
      </c>
      <c r="Q11" s="166"/>
      <c r="R11" s="166" t="s">
        <v>97</v>
      </c>
      <c r="S11" s="166"/>
      <c r="T11" s="166" t="s">
        <v>97</v>
      </c>
      <c r="U11" s="166" t="s">
        <v>97</v>
      </c>
      <c r="V11" s="166"/>
      <c r="W11" s="166" t="s">
        <v>97</v>
      </c>
      <c r="X11" s="166"/>
      <c r="Y11" s="166"/>
      <c r="Z11" s="166"/>
      <c r="AA11" s="166" t="s">
        <v>97</v>
      </c>
      <c r="AB11" s="166"/>
      <c r="AC11" s="166"/>
      <c r="AD11" s="166"/>
      <c r="AE11" s="166"/>
      <c r="AF11" s="166"/>
      <c r="AG11" s="166"/>
      <c r="AH11" s="166"/>
      <c r="AI11" s="166"/>
      <c r="AJ11" s="167"/>
      <c r="AK11" s="168"/>
      <c r="AL11" s="167"/>
      <c r="AM11" s="169"/>
      <c r="AN11" s="170"/>
      <c r="AO11" s="170">
        <v>100000</v>
      </c>
      <c r="AP11" s="170"/>
      <c r="AQ11" s="170"/>
      <c r="AR11" s="170"/>
      <c r="AS11" s="170"/>
      <c r="AT11" s="170"/>
      <c r="AU11" s="170"/>
      <c r="AV11" s="171"/>
      <c r="AW11" s="172"/>
      <c r="BF11" s="174"/>
    </row>
    <row r="12" spans="1:58" s="173" customFormat="1" ht="24" customHeight="1" x14ac:dyDescent="0.25">
      <c r="A12" s="162"/>
      <c r="B12" s="163" t="s">
        <v>103</v>
      </c>
      <c r="C12" s="176" t="s">
        <v>102</v>
      </c>
      <c r="D12" s="165"/>
      <c r="E12" s="166"/>
      <c r="F12" s="166"/>
      <c r="G12" s="166"/>
      <c r="H12" s="166"/>
      <c r="I12" s="166"/>
      <c r="J12" s="166" t="s">
        <v>97</v>
      </c>
      <c r="K12" s="166"/>
      <c r="L12" s="166"/>
      <c r="M12" s="166"/>
      <c r="N12" s="166"/>
      <c r="O12" s="166"/>
      <c r="P12" s="166" t="s">
        <v>97</v>
      </c>
      <c r="Q12" s="166"/>
      <c r="R12" s="166" t="s">
        <v>97</v>
      </c>
      <c r="S12" s="166"/>
      <c r="T12" s="166" t="s">
        <v>97</v>
      </c>
      <c r="U12" s="166" t="s">
        <v>97</v>
      </c>
      <c r="V12" s="166"/>
      <c r="W12" s="166" t="s">
        <v>97</v>
      </c>
      <c r="X12" s="166"/>
      <c r="Y12" s="166"/>
      <c r="Z12" s="166"/>
      <c r="AA12" s="166" t="s">
        <v>97</v>
      </c>
      <c r="AB12" s="166"/>
      <c r="AC12" s="166"/>
      <c r="AD12" s="166"/>
      <c r="AE12" s="166"/>
      <c r="AF12" s="166"/>
      <c r="AG12" s="166"/>
      <c r="AH12" s="166"/>
      <c r="AI12" s="166"/>
      <c r="AJ12" s="167"/>
      <c r="AK12" s="168"/>
      <c r="AL12" s="167"/>
      <c r="AM12" s="169"/>
      <c r="AN12" s="170"/>
      <c r="AO12" s="170">
        <v>100000</v>
      </c>
      <c r="AP12" s="170"/>
      <c r="AQ12" s="170"/>
      <c r="AR12" s="170"/>
      <c r="AS12" s="170"/>
      <c r="AT12" s="170"/>
      <c r="AU12" s="170"/>
      <c r="AV12" s="171"/>
      <c r="AW12" s="172"/>
      <c r="BF12" s="174"/>
    </row>
    <row r="13" spans="1:58" s="173" customFormat="1" ht="24" customHeight="1" x14ac:dyDescent="0.25">
      <c r="A13" s="162"/>
      <c r="B13" s="163" t="s">
        <v>104</v>
      </c>
      <c r="C13" s="176" t="s">
        <v>105</v>
      </c>
      <c r="D13" s="165" t="s">
        <v>97</v>
      </c>
      <c r="E13" s="166"/>
      <c r="F13" s="166"/>
      <c r="G13" s="166"/>
      <c r="H13" s="166"/>
      <c r="I13" s="166"/>
      <c r="J13" s="166"/>
      <c r="K13" s="166"/>
      <c r="L13" s="166"/>
      <c r="M13" s="166" t="s">
        <v>97</v>
      </c>
      <c r="N13" s="166" t="s">
        <v>97</v>
      </c>
      <c r="O13" s="166" t="s">
        <v>97</v>
      </c>
      <c r="P13" s="166" t="s">
        <v>97</v>
      </c>
      <c r="Q13" s="166" t="s">
        <v>97</v>
      </c>
      <c r="R13" s="166" t="s">
        <v>97</v>
      </c>
      <c r="S13" s="166"/>
      <c r="T13" s="166" t="s">
        <v>97</v>
      </c>
      <c r="U13" s="166" t="s">
        <v>97</v>
      </c>
      <c r="V13" s="166" t="s">
        <v>97</v>
      </c>
      <c r="W13" s="166" t="s">
        <v>97</v>
      </c>
      <c r="X13" s="166"/>
      <c r="Y13" s="166" t="s">
        <v>97</v>
      </c>
      <c r="Z13" s="166"/>
      <c r="AA13" s="166" t="s">
        <v>97</v>
      </c>
      <c r="AB13" s="166"/>
      <c r="AC13" s="166"/>
      <c r="AD13" s="166"/>
      <c r="AE13" s="166"/>
      <c r="AF13" s="166" t="s">
        <v>97</v>
      </c>
      <c r="AG13" s="166" t="s">
        <v>97</v>
      </c>
      <c r="AH13" s="166"/>
      <c r="AI13" s="166" t="s">
        <v>97</v>
      </c>
      <c r="AJ13" s="167" t="s">
        <v>97</v>
      </c>
      <c r="AK13" s="168"/>
      <c r="AL13" s="167"/>
      <c r="AM13" s="169">
        <v>15000</v>
      </c>
      <c r="AN13" s="170"/>
      <c r="AO13" s="170"/>
      <c r="AP13" s="170"/>
      <c r="AQ13" s="170"/>
      <c r="AR13" s="170"/>
      <c r="AS13" s="170"/>
      <c r="AT13" s="170"/>
      <c r="AU13" s="170"/>
      <c r="AV13" s="171"/>
      <c r="AW13" s="172"/>
      <c r="BF13" s="174"/>
    </row>
    <row r="14" spans="1:58" s="173" customFormat="1" ht="24" customHeight="1" x14ac:dyDescent="0.25">
      <c r="A14" s="162"/>
      <c r="B14" s="163" t="s">
        <v>107</v>
      </c>
      <c r="C14" s="176" t="s">
        <v>108</v>
      </c>
      <c r="D14" s="165" t="s">
        <v>97</v>
      </c>
      <c r="E14" s="166"/>
      <c r="F14" s="166"/>
      <c r="G14" s="166"/>
      <c r="H14" s="166" t="s">
        <v>97</v>
      </c>
      <c r="I14" s="166"/>
      <c r="J14" s="166"/>
      <c r="K14" s="166"/>
      <c r="L14" s="166"/>
      <c r="M14" s="166" t="s">
        <v>97</v>
      </c>
      <c r="N14" s="166"/>
      <c r="O14" s="166"/>
      <c r="P14" s="166"/>
      <c r="Q14" s="166"/>
      <c r="R14" s="166" t="s">
        <v>97</v>
      </c>
      <c r="S14" s="166"/>
      <c r="T14" s="166"/>
      <c r="U14" s="166"/>
      <c r="V14" s="166"/>
      <c r="W14" s="166"/>
      <c r="X14" s="166" t="s">
        <v>97</v>
      </c>
      <c r="Y14" s="166" t="s">
        <v>97</v>
      </c>
      <c r="Z14" s="166"/>
      <c r="AA14" s="166" t="s">
        <v>97</v>
      </c>
      <c r="AB14" s="166"/>
      <c r="AC14" s="166"/>
      <c r="AD14" s="166"/>
      <c r="AE14" s="166"/>
      <c r="AF14" s="166"/>
      <c r="AG14" s="166"/>
      <c r="AH14" s="166"/>
      <c r="AI14" s="166"/>
      <c r="AJ14" s="167"/>
      <c r="AK14" s="168"/>
      <c r="AL14" s="167"/>
      <c r="AM14" s="169"/>
      <c r="AN14" s="170">
        <v>50000</v>
      </c>
      <c r="AO14" s="170"/>
      <c r="AP14" s="170"/>
      <c r="AQ14" s="170"/>
      <c r="AR14" s="170"/>
      <c r="AS14" s="170"/>
      <c r="AT14" s="170"/>
      <c r="AU14" s="170"/>
      <c r="AV14" s="171"/>
      <c r="AW14" s="172"/>
      <c r="BF14" s="174"/>
    </row>
    <row r="15" spans="1:58" s="173" customFormat="1" ht="24" customHeight="1" x14ac:dyDescent="0.25">
      <c r="A15" s="162"/>
      <c r="B15" s="163" t="s">
        <v>110</v>
      </c>
      <c r="C15" s="176" t="s">
        <v>111</v>
      </c>
      <c r="D15" s="165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 t="s">
        <v>97</v>
      </c>
      <c r="AD15" s="166"/>
      <c r="AE15" s="166"/>
      <c r="AF15" s="166"/>
      <c r="AG15" s="166"/>
      <c r="AH15" s="166"/>
      <c r="AI15" s="166"/>
      <c r="AJ15" s="167"/>
      <c r="AK15" s="168"/>
      <c r="AL15" s="167"/>
      <c r="AM15" s="169">
        <v>15000</v>
      </c>
      <c r="AN15" s="170"/>
      <c r="AO15" s="170"/>
      <c r="AP15" s="170"/>
      <c r="AQ15" s="170"/>
      <c r="AR15" s="170"/>
      <c r="AS15" s="170"/>
      <c r="AT15" s="170"/>
      <c r="AU15" s="170"/>
      <c r="AV15" s="171"/>
      <c r="AW15" s="172"/>
      <c r="BF15" s="174"/>
    </row>
    <row r="16" spans="1:58" s="173" customFormat="1" ht="24" customHeight="1" x14ac:dyDescent="0.25">
      <c r="A16" s="162"/>
      <c r="B16" s="163" t="s">
        <v>112</v>
      </c>
      <c r="C16" s="176" t="s">
        <v>113</v>
      </c>
      <c r="D16" s="165" t="s">
        <v>97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 t="s">
        <v>97</v>
      </c>
      <c r="O16" s="166" t="s">
        <v>97</v>
      </c>
      <c r="P16" s="166" t="s">
        <v>97</v>
      </c>
      <c r="Q16" s="166"/>
      <c r="R16" s="166" t="s">
        <v>97</v>
      </c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 t="s">
        <v>97</v>
      </c>
      <c r="AD16" s="166"/>
      <c r="AE16" s="166"/>
      <c r="AF16" s="166" t="s">
        <v>97</v>
      </c>
      <c r="AG16" s="166" t="s">
        <v>97</v>
      </c>
      <c r="AH16" s="166" t="s">
        <v>97</v>
      </c>
      <c r="AI16" s="166"/>
      <c r="AJ16" s="167" t="s">
        <v>97</v>
      </c>
      <c r="AK16" s="168"/>
      <c r="AL16" s="167"/>
      <c r="AM16" s="169"/>
      <c r="AN16" s="170"/>
      <c r="AO16" s="170"/>
      <c r="AP16" s="170"/>
      <c r="AQ16" s="170"/>
      <c r="AR16" s="170"/>
      <c r="AS16" s="170"/>
      <c r="AT16" s="170"/>
      <c r="AU16" s="170"/>
      <c r="AV16" s="171"/>
      <c r="AW16" s="172"/>
      <c r="BF16" s="174"/>
    </row>
    <row r="17" spans="1:58" s="173" customFormat="1" ht="24" customHeight="1" x14ac:dyDescent="0.25">
      <c r="A17" s="162"/>
      <c r="B17" s="163"/>
      <c r="C17" s="164"/>
      <c r="D17" s="165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7"/>
      <c r="AK17" s="168"/>
      <c r="AL17" s="167"/>
      <c r="AM17" s="169"/>
      <c r="AN17" s="170"/>
      <c r="AO17" s="170"/>
      <c r="AP17" s="170"/>
      <c r="AQ17" s="170"/>
      <c r="AR17" s="170"/>
      <c r="AS17" s="170"/>
      <c r="AT17" s="170"/>
      <c r="AU17" s="170"/>
      <c r="AV17" s="171"/>
      <c r="AW17" s="172"/>
      <c r="BF17" s="174"/>
    </row>
    <row r="18" spans="1:58" s="173" customFormat="1" ht="24" customHeight="1" x14ac:dyDescent="0.25">
      <c r="A18" s="162"/>
      <c r="B18" s="163"/>
      <c r="C18" s="164"/>
      <c r="D18" s="165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7"/>
      <c r="AK18" s="168"/>
      <c r="AL18" s="167"/>
      <c r="AM18" s="169"/>
      <c r="AN18" s="170"/>
      <c r="AO18" s="170"/>
      <c r="AP18" s="170"/>
      <c r="AQ18" s="170"/>
      <c r="AR18" s="170"/>
      <c r="AS18" s="170"/>
      <c r="AT18" s="170"/>
      <c r="AU18" s="170"/>
      <c r="AV18" s="171"/>
      <c r="AW18" s="172"/>
      <c r="BF18" s="174"/>
    </row>
    <row r="19" spans="1:58" s="173" customFormat="1" ht="24" customHeight="1" x14ac:dyDescent="0.25">
      <c r="A19" s="162"/>
      <c r="B19" s="163"/>
      <c r="C19" s="164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7"/>
      <c r="AK19" s="168"/>
      <c r="AL19" s="167"/>
      <c r="AM19" s="169"/>
      <c r="AN19" s="170"/>
      <c r="AO19" s="170"/>
      <c r="AP19" s="170"/>
      <c r="AQ19" s="170"/>
      <c r="AR19" s="170"/>
      <c r="AS19" s="170"/>
      <c r="AT19" s="170"/>
      <c r="AU19" s="170"/>
      <c r="AV19" s="171"/>
      <c r="AW19" s="172"/>
      <c r="BF19" s="174"/>
    </row>
    <row r="20" spans="1:58" s="173" customFormat="1" ht="24" customHeight="1" x14ac:dyDescent="0.25">
      <c r="A20" s="162"/>
      <c r="B20" s="163"/>
      <c r="C20" s="164"/>
      <c r="D20" s="165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7"/>
      <c r="AK20" s="168"/>
      <c r="AL20" s="167"/>
      <c r="AM20" s="169"/>
      <c r="AN20" s="170"/>
      <c r="AO20" s="170"/>
      <c r="AP20" s="170"/>
      <c r="AQ20" s="170"/>
      <c r="AR20" s="170"/>
      <c r="AS20" s="170"/>
      <c r="AT20" s="170"/>
      <c r="AU20" s="170"/>
      <c r="AV20" s="171"/>
      <c r="AW20" s="172"/>
      <c r="BF20" s="174"/>
    </row>
    <row r="21" spans="1:58" s="173" customFormat="1" ht="24" customHeight="1" x14ac:dyDescent="0.25">
      <c r="A21" s="162"/>
      <c r="B21" s="163"/>
      <c r="C21" s="164"/>
      <c r="D21" s="165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7"/>
      <c r="AK21" s="168"/>
      <c r="AL21" s="167"/>
      <c r="AM21" s="169"/>
      <c r="AN21" s="170"/>
      <c r="AO21" s="170"/>
      <c r="AP21" s="170"/>
      <c r="AQ21" s="170"/>
      <c r="AR21" s="170"/>
      <c r="AS21" s="170"/>
      <c r="AT21" s="170"/>
      <c r="AU21" s="170"/>
      <c r="AV21" s="171"/>
      <c r="AW21" s="172"/>
      <c r="BF21" s="174"/>
    </row>
    <row r="22" spans="1:58" s="173" customFormat="1" ht="24" customHeight="1" x14ac:dyDescent="0.25">
      <c r="A22" s="162"/>
      <c r="B22" s="163"/>
      <c r="C22" s="164"/>
      <c r="D22" s="165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7"/>
      <c r="AK22" s="168"/>
      <c r="AL22" s="167"/>
      <c r="AM22" s="169"/>
      <c r="AN22" s="170"/>
      <c r="AO22" s="170"/>
      <c r="AP22" s="170"/>
      <c r="AQ22" s="170"/>
      <c r="AR22" s="170"/>
      <c r="AS22" s="170"/>
      <c r="AT22" s="170"/>
      <c r="AU22" s="170"/>
      <c r="AV22" s="171"/>
      <c r="AW22" s="172"/>
      <c r="BF22" s="174"/>
    </row>
    <row r="23" spans="1:58" s="173" customFormat="1" ht="24" customHeight="1" x14ac:dyDescent="0.25">
      <c r="A23" s="162"/>
      <c r="B23" s="163"/>
      <c r="C23" s="164"/>
      <c r="D23" s="165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7"/>
      <c r="AK23" s="168"/>
      <c r="AL23" s="167"/>
      <c r="AM23" s="169"/>
      <c r="AN23" s="170"/>
      <c r="AO23" s="170"/>
      <c r="AP23" s="170"/>
      <c r="AQ23" s="170"/>
      <c r="AR23" s="170"/>
      <c r="AS23" s="170"/>
      <c r="AT23" s="170"/>
      <c r="AU23" s="170"/>
      <c r="AV23" s="171"/>
      <c r="AW23" s="172"/>
      <c r="BF23" s="174"/>
    </row>
    <row r="24" spans="1:58" s="173" customFormat="1" ht="24" customHeight="1" x14ac:dyDescent="0.25">
      <c r="A24" s="162"/>
      <c r="B24" s="163"/>
      <c r="C24" s="164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7"/>
      <c r="AK24" s="168"/>
      <c r="AL24" s="167"/>
      <c r="AM24" s="169"/>
      <c r="AN24" s="170"/>
      <c r="AO24" s="170"/>
      <c r="AP24" s="170"/>
      <c r="AQ24" s="170"/>
      <c r="AR24" s="170"/>
      <c r="AS24" s="170"/>
      <c r="AT24" s="170"/>
      <c r="AU24" s="170"/>
      <c r="AV24" s="171"/>
      <c r="AW24" s="172"/>
      <c r="BF24" s="174"/>
    </row>
    <row r="25" spans="1:58" s="173" customFormat="1" ht="24" customHeight="1" x14ac:dyDescent="0.25">
      <c r="A25" s="162"/>
      <c r="B25" s="163"/>
      <c r="C25" s="164"/>
      <c r="D25" s="165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7"/>
      <c r="AK25" s="168"/>
      <c r="AL25" s="167"/>
      <c r="AM25" s="169"/>
      <c r="AN25" s="170"/>
      <c r="AO25" s="170"/>
      <c r="AP25" s="170"/>
      <c r="AQ25" s="170"/>
      <c r="AR25" s="170"/>
      <c r="AS25" s="170"/>
      <c r="AT25" s="170"/>
      <c r="AU25" s="170"/>
      <c r="AV25" s="171"/>
      <c r="AW25" s="172"/>
      <c r="BF25" s="174"/>
    </row>
    <row r="26" spans="1:58" s="173" customFormat="1" ht="24" customHeight="1" x14ac:dyDescent="0.25">
      <c r="A26" s="162"/>
      <c r="B26" s="163"/>
      <c r="C26" s="164"/>
      <c r="D26" s="165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7"/>
      <c r="AK26" s="168"/>
      <c r="AL26" s="167"/>
      <c r="AM26" s="169"/>
      <c r="AN26" s="170"/>
      <c r="AO26" s="170"/>
      <c r="AP26" s="170"/>
      <c r="AQ26" s="170"/>
      <c r="AR26" s="170"/>
      <c r="AS26" s="170"/>
      <c r="AT26" s="170"/>
      <c r="AU26" s="170"/>
      <c r="AV26" s="171"/>
      <c r="AW26" s="172"/>
      <c r="BF26" s="174"/>
    </row>
    <row r="27" spans="1:58" s="173" customFormat="1" ht="24" customHeight="1" x14ac:dyDescent="0.25">
      <c r="A27" s="162"/>
      <c r="B27" s="163"/>
      <c r="C27" s="164"/>
      <c r="D27" s="165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7"/>
      <c r="AK27" s="168"/>
      <c r="AL27" s="167"/>
      <c r="AM27" s="169"/>
      <c r="AN27" s="170"/>
      <c r="AO27" s="170"/>
      <c r="AP27" s="170"/>
      <c r="AQ27" s="170"/>
      <c r="AR27" s="170"/>
      <c r="AS27" s="170"/>
      <c r="AT27" s="170"/>
      <c r="AU27" s="170"/>
      <c r="AV27" s="171"/>
      <c r="AW27" s="172"/>
      <c r="BF27" s="174"/>
    </row>
    <row r="28" spans="1:58" s="173" customFormat="1" ht="24" customHeight="1" x14ac:dyDescent="0.25">
      <c r="A28" s="162"/>
      <c r="B28" s="163"/>
      <c r="C28" s="164"/>
      <c r="D28" s="165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7"/>
      <c r="AK28" s="168"/>
      <c r="AL28" s="167"/>
      <c r="AM28" s="169"/>
      <c r="AN28" s="170"/>
      <c r="AO28" s="170"/>
      <c r="AP28" s="170"/>
      <c r="AQ28" s="170"/>
      <c r="AR28" s="170"/>
      <c r="AS28" s="170"/>
      <c r="AT28" s="170"/>
      <c r="AU28" s="170"/>
      <c r="AV28" s="171"/>
      <c r="AW28" s="172"/>
      <c r="BF28" s="174"/>
    </row>
    <row r="29" spans="1:58" s="173" customFormat="1" ht="24" customHeight="1" x14ac:dyDescent="0.25">
      <c r="A29" s="162"/>
      <c r="B29" s="163"/>
      <c r="C29" s="164"/>
      <c r="D29" s="165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7"/>
      <c r="AK29" s="168"/>
      <c r="AL29" s="167"/>
      <c r="AM29" s="169"/>
      <c r="AN29" s="170"/>
      <c r="AO29" s="170"/>
      <c r="AP29" s="170"/>
      <c r="AQ29" s="170"/>
      <c r="AR29" s="170"/>
      <c r="AS29" s="170"/>
      <c r="AT29" s="170"/>
      <c r="AU29" s="170"/>
      <c r="AV29" s="171"/>
      <c r="AW29" s="172"/>
      <c r="BF29" s="174"/>
    </row>
    <row r="30" spans="1:58" s="173" customFormat="1" ht="24" customHeight="1" x14ac:dyDescent="0.25">
      <c r="A30" s="162"/>
      <c r="B30" s="163"/>
      <c r="C30" s="164"/>
      <c r="D30" s="165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7"/>
      <c r="AK30" s="168"/>
      <c r="AL30" s="167"/>
      <c r="AM30" s="169"/>
      <c r="AN30" s="170"/>
      <c r="AO30" s="170"/>
      <c r="AP30" s="170"/>
      <c r="AQ30" s="170"/>
      <c r="AR30" s="170"/>
      <c r="AS30" s="170"/>
      <c r="AT30" s="170"/>
      <c r="AU30" s="170"/>
      <c r="AV30" s="171"/>
      <c r="AW30" s="172"/>
      <c r="BF30" s="174"/>
    </row>
    <row r="31" spans="1:58" s="173" customFormat="1" ht="24" customHeight="1" x14ac:dyDescent="0.25">
      <c r="A31" s="162"/>
      <c r="B31" s="163"/>
      <c r="C31" s="164"/>
      <c r="D31" s="165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7"/>
      <c r="AK31" s="168"/>
      <c r="AL31" s="167"/>
      <c r="AM31" s="169"/>
      <c r="AN31" s="170"/>
      <c r="AO31" s="170"/>
      <c r="AP31" s="170"/>
      <c r="AQ31" s="170"/>
      <c r="AR31" s="170"/>
      <c r="AS31" s="170"/>
      <c r="AT31" s="170"/>
      <c r="AU31" s="170"/>
      <c r="AV31" s="171"/>
      <c r="AW31" s="172"/>
      <c r="BF31" s="174"/>
    </row>
    <row r="32" spans="1:58" s="173" customFormat="1" ht="24" customHeight="1" x14ac:dyDescent="0.25">
      <c r="A32" s="162"/>
      <c r="B32" s="163"/>
      <c r="C32" s="164"/>
      <c r="D32" s="165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7"/>
      <c r="AK32" s="168"/>
      <c r="AL32" s="167"/>
      <c r="AM32" s="169"/>
      <c r="AN32" s="170"/>
      <c r="AO32" s="170"/>
      <c r="AP32" s="170"/>
      <c r="AQ32" s="170"/>
      <c r="AR32" s="170"/>
      <c r="AS32" s="170"/>
      <c r="AT32" s="170"/>
      <c r="AU32" s="170"/>
      <c r="AV32" s="171"/>
      <c r="AW32" s="172"/>
      <c r="BF32" s="174"/>
    </row>
    <row r="33" spans="1:58" s="173" customFormat="1" ht="24" customHeight="1" x14ac:dyDescent="0.25">
      <c r="A33" s="162"/>
      <c r="B33" s="163"/>
      <c r="C33" s="164"/>
      <c r="D33" s="165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7"/>
      <c r="AK33" s="168"/>
      <c r="AL33" s="167"/>
      <c r="AM33" s="169"/>
      <c r="AN33" s="170"/>
      <c r="AO33" s="170"/>
      <c r="AP33" s="170"/>
      <c r="AQ33" s="170"/>
      <c r="AR33" s="170"/>
      <c r="AS33" s="170"/>
      <c r="AT33" s="170"/>
      <c r="AU33" s="170"/>
      <c r="AV33" s="171"/>
      <c r="AW33" s="172"/>
      <c r="BF33" s="174"/>
    </row>
    <row r="34" spans="1:58" s="173" customFormat="1" ht="24" customHeight="1" x14ac:dyDescent="0.25">
      <c r="A34" s="162"/>
      <c r="B34" s="163"/>
      <c r="C34" s="164"/>
      <c r="D34" s="165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7"/>
      <c r="AK34" s="168"/>
      <c r="AL34" s="167"/>
      <c r="AM34" s="169"/>
      <c r="AN34" s="170"/>
      <c r="AO34" s="170"/>
      <c r="AP34" s="170"/>
      <c r="AQ34" s="170"/>
      <c r="AR34" s="170"/>
      <c r="AS34" s="170"/>
      <c r="AT34" s="170"/>
      <c r="AU34" s="170"/>
      <c r="AV34" s="171"/>
      <c r="AW34" s="172"/>
      <c r="BF34" s="174"/>
    </row>
    <row r="35" spans="1:58" s="173" customFormat="1" ht="24" customHeight="1" x14ac:dyDescent="0.25">
      <c r="A35" s="162"/>
      <c r="B35" s="163"/>
      <c r="C35" s="164"/>
      <c r="D35" s="165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7"/>
      <c r="AK35" s="168"/>
      <c r="AL35" s="167"/>
      <c r="AM35" s="169"/>
      <c r="AN35" s="170"/>
      <c r="AO35" s="170"/>
      <c r="AP35" s="170"/>
      <c r="AQ35" s="170"/>
      <c r="AR35" s="170"/>
      <c r="AS35" s="170"/>
      <c r="AT35" s="170"/>
      <c r="AU35" s="170"/>
      <c r="AV35" s="171"/>
      <c r="AW35" s="172"/>
      <c r="BF35" s="174"/>
    </row>
    <row r="36" spans="1:58" s="24" customFormat="1" ht="24" customHeight="1" x14ac:dyDescent="0.25">
      <c r="A36" s="141"/>
      <c r="B36" s="142"/>
      <c r="C36" s="143"/>
      <c r="D36" s="72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5"/>
      <c r="AK36" s="146"/>
      <c r="AL36" s="145"/>
      <c r="AM36" s="147"/>
      <c r="AN36" s="148"/>
      <c r="AO36" s="148"/>
      <c r="AP36" s="148"/>
      <c r="AQ36" s="148"/>
      <c r="AR36" s="148"/>
      <c r="AS36" s="148"/>
      <c r="AT36" s="148"/>
      <c r="AU36" s="148"/>
      <c r="AV36" s="149"/>
      <c r="AW36" s="150"/>
      <c r="BF36" s="71"/>
    </row>
    <row r="37" spans="1:58" s="24" customFormat="1" ht="24" customHeight="1" x14ac:dyDescent="0.25">
      <c r="A37" s="141"/>
      <c r="B37" s="142"/>
      <c r="C37" s="143"/>
      <c r="D37" s="72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5"/>
      <c r="AK37" s="146"/>
      <c r="AL37" s="145"/>
      <c r="AM37" s="147"/>
      <c r="AN37" s="148"/>
      <c r="AO37" s="148"/>
      <c r="AP37" s="148"/>
      <c r="AQ37" s="148"/>
      <c r="AR37" s="148"/>
      <c r="AS37" s="148"/>
      <c r="AT37" s="148"/>
      <c r="AU37" s="148"/>
      <c r="AV37" s="149"/>
      <c r="AW37" s="150"/>
      <c r="BF37" s="71"/>
    </row>
    <row r="38" spans="1:58" s="24" customFormat="1" ht="24" customHeight="1" x14ac:dyDescent="0.25">
      <c r="A38" s="141"/>
      <c r="B38" s="142"/>
      <c r="C38" s="143"/>
      <c r="D38" s="72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5"/>
      <c r="AK38" s="146"/>
      <c r="AL38" s="145"/>
      <c r="AM38" s="147"/>
      <c r="AN38" s="148"/>
      <c r="AO38" s="148"/>
      <c r="AP38" s="148"/>
      <c r="AQ38" s="148"/>
      <c r="AR38" s="148"/>
      <c r="AS38" s="148"/>
      <c r="AT38" s="148"/>
      <c r="AU38" s="148"/>
      <c r="AV38" s="149"/>
      <c r="AW38" s="150"/>
      <c r="BF38" s="71"/>
    </row>
    <row r="39" spans="1:58" s="24" customFormat="1" ht="24" customHeight="1" x14ac:dyDescent="0.25">
      <c r="A39" s="141"/>
      <c r="B39" s="142"/>
      <c r="C39" s="143"/>
      <c r="D39" s="72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5"/>
      <c r="AK39" s="146"/>
      <c r="AL39" s="145"/>
      <c r="AM39" s="147"/>
      <c r="AN39" s="148"/>
      <c r="AO39" s="148"/>
      <c r="AP39" s="148"/>
      <c r="AQ39" s="148"/>
      <c r="AR39" s="148"/>
      <c r="AS39" s="148"/>
      <c r="AT39" s="148"/>
      <c r="AU39" s="148"/>
      <c r="AV39" s="149"/>
      <c r="AW39" s="150"/>
      <c r="BF39" s="71"/>
    </row>
    <row r="40" spans="1:58" s="24" customFormat="1" ht="24" customHeight="1" x14ac:dyDescent="0.25">
      <c r="A40" s="141"/>
      <c r="B40" s="142"/>
      <c r="C40" s="143"/>
      <c r="D40" s="72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5"/>
      <c r="AK40" s="146"/>
      <c r="AL40" s="145"/>
      <c r="AM40" s="147"/>
      <c r="AN40" s="148"/>
      <c r="AO40" s="148"/>
      <c r="AP40" s="148"/>
      <c r="AQ40" s="148"/>
      <c r="AR40" s="148"/>
      <c r="AS40" s="148"/>
      <c r="AT40" s="148"/>
      <c r="AU40" s="148"/>
      <c r="AV40" s="149"/>
      <c r="AW40" s="150"/>
      <c r="BF40" s="71"/>
    </row>
    <row r="41" spans="1:58" s="24" customFormat="1" ht="24" customHeight="1" x14ac:dyDescent="0.25">
      <c r="A41" s="141"/>
      <c r="B41" s="142"/>
      <c r="C41" s="143"/>
      <c r="D41" s="72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5"/>
      <c r="AK41" s="146"/>
      <c r="AL41" s="145"/>
      <c r="AM41" s="147"/>
      <c r="AN41" s="148"/>
      <c r="AO41" s="148"/>
      <c r="AP41" s="148"/>
      <c r="AQ41" s="148"/>
      <c r="AR41" s="148"/>
      <c r="AS41" s="148"/>
      <c r="AT41" s="148"/>
      <c r="AU41" s="148"/>
      <c r="AV41" s="149"/>
      <c r="AW41" s="150"/>
      <c r="BF41" s="71"/>
    </row>
    <row r="42" spans="1:58" s="24" customFormat="1" ht="24" customHeight="1" x14ac:dyDescent="0.25">
      <c r="A42" s="141"/>
      <c r="B42" s="142"/>
      <c r="C42" s="143"/>
      <c r="D42" s="72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5"/>
      <c r="AK42" s="146"/>
      <c r="AL42" s="145"/>
      <c r="AM42" s="147"/>
      <c r="AN42" s="148"/>
      <c r="AO42" s="148"/>
      <c r="AP42" s="148"/>
      <c r="AQ42" s="148"/>
      <c r="AR42" s="148"/>
      <c r="AS42" s="148"/>
      <c r="AT42" s="148"/>
      <c r="AU42" s="148"/>
      <c r="AV42" s="149"/>
      <c r="AW42" s="150"/>
      <c r="BF42" s="71"/>
    </row>
    <row r="43" spans="1:58" s="24" customFormat="1" ht="24" customHeight="1" x14ac:dyDescent="0.25">
      <c r="A43" s="141"/>
      <c r="B43" s="142"/>
      <c r="C43" s="143"/>
      <c r="D43" s="72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5"/>
      <c r="AK43" s="146"/>
      <c r="AL43" s="145"/>
      <c r="AM43" s="147"/>
      <c r="AN43" s="148"/>
      <c r="AO43" s="148"/>
      <c r="AP43" s="148"/>
      <c r="AQ43" s="148"/>
      <c r="AR43" s="148"/>
      <c r="AS43" s="148"/>
      <c r="AT43" s="148"/>
      <c r="AU43" s="148"/>
      <c r="AV43" s="149"/>
      <c r="AW43" s="150"/>
      <c r="BF43" s="71"/>
    </row>
    <row r="44" spans="1:58" s="24" customFormat="1" ht="24" customHeight="1" x14ac:dyDescent="0.25">
      <c r="A44" s="141"/>
      <c r="B44" s="142"/>
      <c r="C44" s="143"/>
      <c r="D44" s="72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5"/>
      <c r="AK44" s="146"/>
      <c r="AL44" s="145"/>
      <c r="AM44" s="147"/>
      <c r="AN44" s="148"/>
      <c r="AO44" s="148"/>
      <c r="AP44" s="148"/>
      <c r="AQ44" s="148"/>
      <c r="AR44" s="148"/>
      <c r="AS44" s="148"/>
      <c r="AT44" s="148"/>
      <c r="AU44" s="148"/>
      <c r="AV44" s="149"/>
      <c r="AW44" s="150"/>
      <c r="BF44" s="71"/>
    </row>
    <row r="45" spans="1:58" s="24" customFormat="1" ht="24" customHeight="1" x14ac:dyDescent="0.25">
      <c r="A45" s="141"/>
      <c r="B45" s="142"/>
      <c r="C45" s="143"/>
      <c r="D45" s="72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5"/>
      <c r="AK45" s="146"/>
      <c r="AL45" s="145"/>
      <c r="AM45" s="147"/>
      <c r="AN45" s="148"/>
      <c r="AO45" s="148"/>
      <c r="AP45" s="148"/>
      <c r="AQ45" s="148"/>
      <c r="AR45" s="148"/>
      <c r="AS45" s="148"/>
      <c r="AT45" s="148"/>
      <c r="AU45" s="148"/>
      <c r="AV45" s="149"/>
      <c r="AW45" s="150"/>
      <c r="BF45" s="71"/>
    </row>
    <row r="46" spans="1:58" s="24" customFormat="1" ht="24" customHeight="1" x14ac:dyDescent="0.25">
      <c r="A46" s="141"/>
      <c r="B46" s="142"/>
      <c r="C46" s="143"/>
      <c r="D46" s="72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5"/>
      <c r="AK46" s="146"/>
      <c r="AL46" s="145"/>
      <c r="AM46" s="147"/>
      <c r="AN46" s="148"/>
      <c r="AO46" s="148"/>
      <c r="AP46" s="148"/>
      <c r="AQ46" s="148"/>
      <c r="AR46" s="148"/>
      <c r="AS46" s="148"/>
      <c r="AT46" s="148"/>
      <c r="AU46" s="148"/>
      <c r="AV46" s="149"/>
      <c r="AW46" s="150"/>
      <c r="BF46" s="71"/>
    </row>
    <row r="47" spans="1:58" s="24" customFormat="1" ht="24" customHeight="1" x14ac:dyDescent="0.25">
      <c r="A47" s="141"/>
      <c r="B47" s="142"/>
      <c r="C47" s="143"/>
      <c r="D47" s="72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5"/>
      <c r="AK47" s="146"/>
      <c r="AL47" s="145"/>
      <c r="AM47" s="147"/>
      <c r="AN47" s="148"/>
      <c r="AO47" s="148"/>
      <c r="AP47" s="148"/>
      <c r="AQ47" s="148"/>
      <c r="AR47" s="148"/>
      <c r="AS47" s="148"/>
      <c r="AT47" s="148"/>
      <c r="AU47" s="148"/>
      <c r="AV47" s="149"/>
      <c r="AW47" s="150"/>
      <c r="BF47" s="71"/>
    </row>
    <row r="48" spans="1:58" s="24" customFormat="1" ht="24" customHeight="1" x14ac:dyDescent="0.25">
      <c r="A48" s="141"/>
      <c r="B48" s="142"/>
      <c r="C48" s="143"/>
      <c r="D48" s="72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5"/>
      <c r="AK48" s="146"/>
      <c r="AL48" s="145"/>
      <c r="AM48" s="147"/>
      <c r="AN48" s="148"/>
      <c r="AO48" s="148"/>
      <c r="AP48" s="148"/>
      <c r="AQ48" s="148"/>
      <c r="AR48" s="148"/>
      <c r="AS48" s="148"/>
      <c r="AT48" s="148"/>
      <c r="AU48" s="148"/>
      <c r="AV48" s="149"/>
      <c r="AW48" s="150"/>
      <c r="BF48" s="71"/>
    </row>
    <row r="49" spans="1:58" s="24" customFormat="1" ht="24" customHeight="1" x14ac:dyDescent="0.25">
      <c r="A49" s="141"/>
      <c r="B49" s="142"/>
      <c r="C49" s="143"/>
      <c r="D49" s="72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5"/>
      <c r="AK49" s="146"/>
      <c r="AL49" s="145"/>
      <c r="AM49" s="147"/>
      <c r="AN49" s="148"/>
      <c r="AO49" s="148"/>
      <c r="AP49" s="148"/>
      <c r="AQ49" s="148"/>
      <c r="AR49" s="148"/>
      <c r="AS49" s="148"/>
      <c r="AT49" s="148"/>
      <c r="AU49" s="148"/>
      <c r="AV49" s="149"/>
      <c r="AW49" s="150"/>
      <c r="BF49" s="71"/>
    </row>
    <row r="50" spans="1:58" s="24" customFormat="1" ht="24" customHeight="1" x14ac:dyDescent="0.25">
      <c r="A50" s="141"/>
      <c r="B50" s="142"/>
      <c r="C50" s="143"/>
      <c r="D50" s="72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5"/>
      <c r="AK50" s="146"/>
      <c r="AL50" s="145"/>
      <c r="AM50" s="147"/>
      <c r="AN50" s="148"/>
      <c r="AO50" s="148"/>
      <c r="AP50" s="148"/>
      <c r="AQ50" s="148"/>
      <c r="AR50" s="148"/>
      <c r="AS50" s="148"/>
      <c r="AT50" s="148"/>
      <c r="AU50" s="148"/>
      <c r="AV50" s="149"/>
      <c r="AW50" s="150"/>
      <c r="BF50" s="71"/>
    </row>
    <row r="51" spans="1:58" s="24" customFormat="1" ht="24" customHeight="1" x14ac:dyDescent="0.25">
      <c r="A51" s="141"/>
      <c r="B51" s="142"/>
      <c r="C51" s="143"/>
      <c r="D51" s="72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5"/>
      <c r="AK51" s="146"/>
      <c r="AL51" s="145"/>
      <c r="AM51" s="147"/>
      <c r="AN51" s="148"/>
      <c r="AO51" s="148"/>
      <c r="AP51" s="148"/>
      <c r="AQ51" s="148"/>
      <c r="AR51" s="148"/>
      <c r="AS51" s="148"/>
      <c r="AT51" s="148"/>
      <c r="AU51" s="148"/>
      <c r="AV51" s="149"/>
      <c r="AW51" s="150"/>
      <c r="BF51" s="71"/>
    </row>
    <row r="52" spans="1:58" s="24" customFormat="1" ht="24" customHeight="1" x14ac:dyDescent="0.25">
      <c r="A52" s="141"/>
      <c r="B52" s="142"/>
      <c r="C52" s="143"/>
      <c r="D52" s="72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5"/>
      <c r="AK52" s="146"/>
      <c r="AL52" s="145"/>
      <c r="AM52" s="147"/>
      <c r="AN52" s="148"/>
      <c r="AO52" s="148"/>
      <c r="AP52" s="148"/>
      <c r="AQ52" s="148"/>
      <c r="AR52" s="148"/>
      <c r="AS52" s="148"/>
      <c r="AT52" s="148"/>
      <c r="AU52" s="148"/>
      <c r="AV52" s="149"/>
      <c r="AW52" s="150"/>
      <c r="BF52" s="71"/>
    </row>
    <row r="53" spans="1:58" s="25" customFormat="1" ht="24" customHeight="1" x14ac:dyDescent="0.25">
      <c r="A53" s="26"/>
      <c r="B53" s="27" t="s">
        <v>23</v>
      </c>
      <c r="C53" s="28"/>
      <c r="D53" s="11">
        <f>COUNTA(#REF!)</f>
        <v>1</v>
      </c>
      <c r="E53" s="29">
        <f>COUNTA(#REF!)</f>
        <v>1</v>
      </c>
      <c r="F53" s="29">
        <f>COUNTA(#REF!)</f>
        <v>1</v>
      </c>
      <c r="G53" s="29">
        <f>COUNTA(#REF!)</f>
        <v>1</v>
      </c>
      <c r="H53" s="29">
        <f>COUNTA(#REF!)</f>
        <v>1</v>
      </c>
      <c r="I53" s="29">
        <f>COUNTA(#REF!)</f>
        <v>1</v>
      </c>
      <c r="J53" s="29">
        <f>COUNTA(#REF!)</f>
        <v>1</v>
      </c>
      <c r="K53" s="29">
        <f>COUNTA(#REF!)</f>
        <v>1</v>
      </c>
      <c r="L53" s="29">
        <f>COUNTA(#REF!)</f>
        <v>1</v>
      </c>
      <c r="M53" s="29">
        <f>COUNTA(#REF!)</f>
        <v>1</v>
      </c>
      <c r="N53" s="29">
        <f>COUNTA(#REF!)</f>
        <v>1</v>
      </c>
      <c r="O53" s="29">
        <f>COUNTA(#REF!)</f>
        <v>1</v>
      </c>
      <c r="P53" s="29">
        <f>COUNTA(#REF!)</f>
        <v>1</v>
      </c>
      <c r="Q53" s="29">
        <f>COUNTA(#REF!)</f>
        <v>1</v>
      </c>
      <c r="R53" s="29">
        <f>COUNTA(#REF!)</f>
        <v>1</v>
      </c>
      <c r="S53" s="29">
        <f>COUNTA(#REF!)</f>
        <v>1</v>
      </c>
      <c r="T53" s="29">
        <f>COUNTA(#REF!)</f>
        <v>1</v>
      </c>
      <c r="U53" s="29">
        <f>COUNTA(#REF!)</f>
        <v>1</v>
      </c>
      <c r="V53" s="29">
        <f>COUNTA(#REF!)</f>
        <v>1</v>
      </c>
      <c r="W53" s="29">
        <f>COUNTA(#REF!)</f>
        <v>1</v>
      </c>
      <c r="X53" s="29"/>
      <c r="Y53" s="29">
        <f>COUNTA(#REF!)</f>
        <v>1</v>
      </c>
      <c r="Z53" s="29">
        <f>COUNTA(#REF!)</f>
        <v>1</v>
      </c>
      <c r="AA53" s="29"/>
      <c r="AB53" s="29">
        <f>COUNTA(#REF!)</f>
        <v>1</v>
      </c>
      <c r="AC53" s="29">
        <f>COUNTA(#REF!)</f>
        <v>1</v>
      </c>
      <c r="AD53" s="29">
        <f>COUNTA(#REF!)</f>
        <v>1</v>
      </c>
      <c r="AE53" s="29">
        <f>COUNTA(#REF!)</f>
        <v>1</v>
      </c>
      <c r="AF53" s="29">
        <f>COUNTA(#REF!)</f>
        <v>1</v>
      </c>
      <c r="AG53" s="29">
        <f>COUNTA(#REF!)</f>
        <v>1</v>
      </c>
      <c r="AH53" s="29">
        <f>COUNTA(#REF!)</f>
        <v>1</v>
      </c>
      <c r="AI53" s="29">
        <f>COUNTA(#REF!)</f>
        <v>1</v>
      </c>
      <c r="AJ53" s="30">
        <f>COUNTA(#REF!)</f>
        <v>1</v>
      </c>
      <c r="AK53" s="31" t="e">
        <f>SUM(#REF!)</f>
        <v>#REF!</v>
      </c>
      <c r="AL53" s="32" t="e">
        <f>SUM(#REF!)</f>
        <v>#REF!</v>
      </c>
      <c r="AM53" s="33" t="e">
        <f>SUM(#REF!)</f>
        <v>#REF!</v>
      </c>
      <c r="AN53" s="33" t="e">
        <f>SUM(#REF!)</f>
        <v>#REF!</v>
      </c>
      <c r="AO53" s="33" t="e">
        <f>SUM(#REF!)</f>
        <v>#REF!</v>
      </c>
      <c r="AP53" s="33" t="e">
        <f>SUM(#REF!)</f>
        <v>#REF!</v>
      </c>
      <c r="AQ53" s="33" t="e">
        <f>SUM(#REF!)</f>
        <v>#REF!</v>
      </c>
      <c r="AR53" s="33" t="e">
        <f>SUM(#REF!)</f>
        <v>#REF!</v>
      </c>
      <c r="AS53" s="33"/>
      <c r="AT53" s="33"/>
      <c r="AU53" s="33"/>
      <c r="AV53" s="33"/>
      <c r="AW53" s="59" t="e">
        <f>SUM(#REF!)</f>
        <v>#REF!</v>
      </c>
    </row>
    <row r="54" spans="1:58" s="44" customFormat="1" ht="24" customHeight="1" thickBot="1" x14ac:dyDescent="0.3">
      <c r="A54" s="34"/>
      <c r="B54" s="35" t="s">
        <v>21</v>
      </c>
      <c r="C54" s="36"/>
      <c r="D54" s="37">
        <f>D53</f>
        <v>1</v>
      </c>
      <c r="E54" s="38">
        <f>D54+E53</f>
        <v>2</v>
      </c>
      <c r="F54" s="38">
        <f t="shared" ref="F54:AJ54" si="0">E54+F53</f>
        <v>3</v>
      </c>
      <c r="G54" s="38">
        <f t="shared" si="0"/>
        <v>4</v>
      </c>
      <c r="H54" s="38">
        <f t="shared" si="0"/>
        <v>5</v>
      </c>
      <c r="I54" s="38">
        <f t="shared" si="0"/>
        <v>6</v>
      </c>
      <c r="J54" s="38">
        <f t="shared" si="0"/>
        <v>7</v>
      </c>
      <c r="K54" s="38">
        <f t="shared" si="0"/>
        <v>8</v>
      </c>
      <c r="L54" s="38">
        <f t="shared" si="0"/>
        <v>9</v>
      </c>
      <c r="M54" s="38">
        <f t="shared" si="0"/>
        <v>10</v>
      </c>
      <c r="N54" s="38">
        <f t="shared" si="0"/>
        <v>11</v>
      </c>
      <c r="O54" s="38">
        <f t="shared" si="0"/>
        <v>12</v>
      </c>
      <c r="P54" s="38">
        <f t="shared" si="0"/>
        <v>13</v>
      </c>
      <c r="Q54" s="38">
        <f t="shared" si="0"/>
        <v>14</v>
      </c>
      <c r="R54" s="38">
        <f t="shared" si="0"/>
        <v>15</v>
      </c>
      <c r="S54" s="38">
        <f t="shared" si="0"/>
        <v>16</v>
      </c>
      <c r="T54" s="38">
        <f t="shared" si="0"/>
        <v>17</v>
      </c>
      <c r="U54" s="38">
        <f t="shared" si="0"/>
        <v>18</v>
      </c>
      <c r="V54" s="38">
        <f t="shared" si="0"/>
        <v>19</v>
      </c>
      <c r="W54" s="38">
        <f t="shared" si="0"/>
        <v>20</v>
      </c>
      <c r="X54" s="38"/>
      <c r="Y54" s="38">
        <f>W54+Y53</f>
        <v>21</v>
      </c>
      <c r="Z54" s="38">
        <f>Y54+Z53</f>
        <v>22</v>
      </c>
      <c r="AA54" s="38"/>
      <c r="AB54" s="38">
        <f>Z54+AB53</f>
        <v>23</v>
      </c>
      <c r="AC54" s="38">
        <f t="shared" si="0"/>
        <v>24</v>
      </c>
      <c r="AD54" s="38">
        <f t="shared" si="0"/>
        <v>25</v>
      </c>
      <c r="AE54" s="38">
        <f t="shared" si="0"/>
        <v>26</v>
      </c>
      <c r="AF54" s="38">
        <f t="shared" si="0"/>
        <v>27</v>
      </c>
      <c r="AG54" s="38">
        <f t="shared" si="0"/>
        <v>28</v>
      </c>
      <c r="AH54" s="38">
        <f t="shared" si="0"/>
        <v>29</v>
      </c>
      <c r="AI54" s="38">
        <f t="shared" si="0"/>
        <v>30</v>
      </c>
      <c r="AJ54" s="38">
        <f t="shared" si="0"/>
        <v>31</v>
      </c>
      <c r="AK54" s="39"/>
      <c r="AL54" s="38"/>
      <c r="AM54" s="40" t="e">
        <f>AM53</f>
        <v>#REF!</v>
      </c>
      <c r="AN54" s="41" t="e">
        <f>AM54+AN53</f>
        <v>#REF!</v>
      </c>
      <c r="AO54" s="41" t="e">
        <f t="shared" ref="AO54:AR54" si="1">AN54+AO53</f>
        <v>#REF!</v>
      </c>
      <c r="AP54" s="41" t="e">
        <f t="shared" si="1"/>
        <v>#REF!</v>
      </c>
      <c r="AQ54" s="41" t="e">
        <f t="shared" si="1"/>
        <v>#REF!</v>
      </c>
      <c r="AR54" s="41" t="e">
        <f t="shared" si="1"/>
        <v>#REF!</v>
      </c>
      <c r="AS54" s="42"/>
      <c r="AT54" s="42"/>
      <c r="AU54" s="42"/>
      <c r="AV54" s="42"/>
      <c r="AW54" s="43"/>
    </row>
    <row r="55" spans="1:58" s="25" customFormat="1" ht="24" customHeight="1" thickBot="1" x14ac:dyDescent="0.3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6"/>
      <c r="AV55" s="47"/>
    </row>
    <row r="56" spans="1:58" s="25" customFormat="1" ht="24" customHeight="1" thickBot="1" x14ac:dyDescent="0.3">
      <c r="A56" s="53" t="s">
        <v>22</v>
      </c>
      <c r="B56" s="58" t="s">
        <v>32</v>
      </c>
      <c r="C56" s="135" t="s">
        <v>46</v>
      </c>
      <c r="D56" s="136"/>
      <c r="E56" s="137"/>
      <c r="F56" s="118" t="s">
        <v>47</v>
      </c>
      <c r="G56" s="119"/>
      <c r="H56" s="119"/>
      <c r="I56" s="120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8"/>
      <c r="AD56" s="46"/>
      <c r="AE56" s="46"/>
      <c r="AF56" s="46"/>
      <c r="AG56" s="46"/>
      <c r="AH56" s="46"/>
      <c r="AI56" s="46"/>
      <c r="AJ56" s="46"/>
    </row>
    <row r="57" spans="1:58" s="25" customFormat="1" ht="24" customHeight="1" thickBot="1" x14ac:dyDescent="0.3">
      <c r="A57" s="98">
        <v>1</v>
      </c>
      <c r="B57" s="78" t="s">
        <v>48</v>
      </c>
      <c r="C57" s="127" t="e">
        <f>SUM(#REF!)</f>
        <v>#REF!</v>
      </c>
      <c r="D57" s="128"/>
      <c r="E57" s="129"/>
      <c r="F57" s="121" t="e">
        <f>SUM(#REF!)</f>
        <v>#REF!</v>
      </c>
      <c r="G57" s="122"/>
      <c r="H57" s="122"/>
      <c r="I57" s="123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8"/>
      <c r="AD57" s="46"/>
      <c r="AE57" s="46"/>
      <c r="AF57" s="46"/>
      <c r="AG57" s="46"/>
      <c r="AH57" s="46"/>
      <c r="AI57" s="46"/>
      <c r="AJ57" s="46"/>
    </row>
    <row r="58" spans="1:58" s="25" customFormat="1" ht="24" customHeight="1" thickBot="1" x14ac:dyDescent="0.3">
      <c r="A58" s="99">
        <f>A57+1</f>
        <v>2</v>
      </c>
      <c r="B58" s="79" t="s">
        <v>44</v>
      </c>
      <c r="C58" s="127" t="e">
        <f>SUM(#REF!)</f>
        <v>#REF!</v>
      </c>
      <c r="D58" s="128"/>
      <c r="E58" s="129"/>
      <c r="F58" s="124" t="s">
        <v>45</v>
      </c>
      <c r="G58" s="125"/>
      <c r="H58" s="125"/>
      <c r="I58" s="12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8"/>
      <c r="AD58" s="46"/>
      <c r="AE58" s="46"/>
      <c r="AF58" s="46"/>
      <c r="AG58" s="46"/>
      <c r="AH58" s="46"/>
      <c r="AI58" s="46"/>
      <c r="AJ58" s="46"/>
    </row>
    <row r="59" spans="1:58" s="25" customFormat="1" ht="24" customHeight="1" thickBot="1" x14ac:dyDescent="0.3">
      <c r="A59" s="99">
        <f t="shared" ref="A59:A74" si="2">A58+1</f>
        <v>3</v>
      </c>
      <c r="B59" s="80" t="s">
        <v>29</v>
      </c>
      <c r="C59" s="127" t="e">
        <f>SUM(#REF!)</f>
        <v>#REF!</v>
      </c>
      <c r="D59" s="128"/>
      <c r="E59" s="129"/>
      <c r="F59" s="115" t="e">
        <f>SUM(#REF!)</f>
        <v>#REF!</v>
      </c>
      <c r="G59" s="116"/>
      <c r="H59" s="116"/>
      <c r="I59" s="117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8"/>
      <c r="AD59" s="46"/>
      <c r="AE59" s="46"/>
      <c r="AF59" s="46"/>
      <c r="AG59" s="46"/>
      <c r="AH59" s="46"/>
      <c r="AI59" s="46"/>
      <c r="AJ59" s="46"/>
    </row>
    <row r="60" spans="1:58" s="25" customFormat="1" ht="24" customHeight="1" thickBot="1" x14ac:dyDescent="0.3">
      <c r="A60" s="99">
        <f t="shared" si="2"/>
        <v>4</v>
      </c>
      <c r="B60" s="80" t="s">
        <v>33</v>
      </c>
      <c r="C60" s="127" t="e">
        <f>SUM(#REF!)</f>
        <v>#REF!</v>
      </c>
      <c r="D60" s="128"/>
      <c r="E60" s="129"/>
      <c r="F60" s="115">
        <v>15000</v>
      </c>
      <c r="G60" s="116"/>
      <c r="H60" s="116"/>
      <c r="I60" s="117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8"/>
      <c r="AD60" s="46"/>
      <c r="AE60" s="46"/>
      <c r="AF60" s="46"/>
      <c r="AG60" s="46"/>
      <c r="AH60" s="46"/>
      <c r="AI60" s="46"/>
      <c r="AJ60" s="46"/>
    </row>
    <row r="61" spans="1:58" s="25" customFormat="1" ht="24" customHeight="1" thickBot="1" x14ac:dyDescent="0.3">
      <c r="A61" s="99">
        <f t="shared" si="2"/>
        <v>5</v>
      </c>
      <c r="B61" s="80" t="s">
        <v>28</v>
      </c>
      <c r="C61" s="127" t="e">
        <f>SUM(#REF!)</f>
        <v>#REF!</v>
      </c>
      <c r="D61" s="128"/>
      <c r="E61" s="129"/>
      <c r="F61" s="115">
        <v>15000</v>
      </c>
      <c r="G61" s="116"/>
      <c r="H61" s="116"/>
      <c r="I61" s="117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8"/>
      <c r="AD61" s="46"/>
      <c r="AE61" s="46"/>
      <c r="AF61" s="46"/>
      <c r="AG61" s="46"/>
      <c r="AH61" s="46"/>
      <c r="AI61" s="46"/>
      <c r="AJ61" s="46"/>
    </row>
    <row r="62" spans="1:58" s="25" customFormat="1" ht="24" customHeight="1" thickBot="1" x14ac:dyDescent="0.3">
      <c r="A62" s="99">
        <f t="shared" si="2"/>
        <v>6</v>
      </c>
      <c r="B62" s="80" t="s">
        <v>34</v>
      </c>
      <c r="C62" s="127" t="e">
        <f>SUM(#REF!)</f>
        <v>#REF!</v>
      </c>
      <c r="D62" s="128"/>
      <c r="E62" s="129"/>
      <c r="F62" s="115">
        <v>110000</v>
      </c>
      <c r="G62" s="116"/>
      <c r="H62" s="116"/>
      <c r="I62" s="117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8"/>
      <c r="AD62" s="46"/>
      <c r="AE62" s="46"/>
      <c r="AF62" s="46"/>
      <c r="AG62" s="46"/>
      <c r="AH62" s="46"/>
      <c r="AI62" s="46"/>
      <c r="AJ62" s="46"/>
    </row>
    <row r="63" spans="1:58" s="25" customFormat="1" ht="24" customHeight="1" thickBot="1" x14ac:dyDescent="0.3">
      <c r="A63" s="99">
        <f t="shared" si="2"/>
        <v>7</v>
      </c>
      <c r="B63" s="80" t="s">
        <v>26</v>
      </c>
      <c r="C63" s="127" t="e">
        <f>SUM(#REF!)</f>
        <v>#REF!</v>
      </c>
      <c r="D63" s="128"/>
      <c r="E63" s="129"/>
      <c r="F63" s="115">
        <v>15000</v>
      </c>
      <c r="G63" s="116"/>
      <c r="H63" s="116"/>
      <c r="I63" s="117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8"/>
      <c r="AD63" s="46"/>
      <c r="AE63" s="46"/>
      <c r="AF63" s="46"/>
      <c r="AG63" s="46"/>
      <c r="AH63" s="46"/>
      <c r="AI63" s="46"/>
      <c r="AJ63" s="46"/>
    </row>
    <row r="64" spans="1:58" s="25" customFormat="1" ht="24" customHeight="1" thickBot="1" x14ac:dyDescent="0.3">
      <c r="A64" s="99">
        <f t="shared" si="2"/>
        <v>8</v>
      </c>
      <c r="B64" s="80" t="s">
        <v>35</v>
      </c>
      <c r="C64" s="127" t="e">
        <f>SUM(#REF!)</f>
        <v>#REF!</v>
      </c>
      <c r="D64" s="128"/>
      <c r="E64" s="129"/>
      <c r="F64" s="115">
        <v>45000</v>
      </c>
      <c r="G64" s="116"/>
      <c r="H64" s="116"/>
      <c r="I64" s="117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8"/>
      <c r="AD64" s="46"/>
      <c r="AE64" s="46"/>
      <c r="AF64" s="46"/>
      <c r="AG64" s="46"/>
      <c r="AH64" s="46"/>
      <c r="AI64" s="46"/>
      <c r="AJ64" s="46"/>
    </row>
    <row r="65" spans="1:58" s="25" customFormat="1" ht="24" customHeight="1" thickBot="1" x14ac:dyDescent="0.3">
      <c r="A65" s="99">
        <f t="shared" si="2"/>
        <v>9</v>
      </c>
      <c r="B65" s="80" t="s">
        <v>36</v>
      </c>
      <c r="C65" s="127" t="e">
        <f>SUM(#REF!)</f>
        <v>#REF!</v>
      </c>
      <c r="D65" s="128"/>
      <c r="E65" s="129"/>
      <c r="F65" s="115">
        <v>110000</v>
      </c>
      <c r="G65" s="116"/>
      <c r="H65" s="116"/>
      <c r="I65" s="117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8"/>
      <c r="AD65" s="46"/>
      <c r="AE65" s="46"/>
      <c r="AF65" s="46"/>
      <c r="AG65" s="46"/>
      <c r="AH65" s="46"/>
      <c r="AI65" s="46"/>
      <c r="AJ65" s="46"/>
    </row>
    <row r="66" spans="1:58" s="25" customFormat="1" ht="24" customHeight="1" thickBot="1" x14ac:dyDescent="0.3">
      <c r="A66" s="99">
        <f t="shared" si="2"/>
        <v>10</v>
      </c>
      <c r="B66" s="80" t="s">
        <v>37</v>
      </c>
      <c r="C66" s="127" t="e">
        <f>SUM(#REF!)</f>
        <v>#REF!</v>
      </c>
      <c r="D66" s="128"/>
      <c r="E66" s="129"/>
      <c r="F66" s="115">
        <v>15000</v>
      </c>
      <c r="G66" s="116"/>
      <c r="H66" s="116"/>
      <c r="I66" s="117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8"/>
      <c r="AD66" s="46"/>
      <c r="AE66" s="46"/>
      <c r="AF66" s="46"/>
      <c r="AG66" s="46"/>
      <c r="AH66" s="46"/>
      <c r="AI66" s="46"/>
      <c r="AJ66" s="46"/>
    </row>
    <row r="67" spans="1:58" s="25" customFormat="1" ht="24" customHeight="1" thickBot="1" x14ac:dyDescent="0.3">
      <c r="A67" s="99">
        <f t="shared" si="2"/>
        <v>11</v>
      </c>
      <c r="B67" s="80" t="s">
        <v>38</v>
      </c>
      <c r="C67" s="127" t="e">
        <f>SUM(#REF!)</f>
        <v>#REF!</v>
      </c>
      <c r="D67" s="128"/>
      <c r="E67" s="129"/>
      <c r="F67" s="115">
        <v>80000</v>
      </c>
      <c r="G67" s="116"/>
      <c r="H67" s="116"/>
      <c r="I67" s="117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8"/>
      <c r="AD67" s="46"/>
      <c r="AE67" s="46"/>
      <c r="AF67" s="46"/>
      <c r="AG67" s="46"/>
      <c r="AH67" s="46"/>
      <c r="AI67" s="46"/>
      <c r="AJ67" s="46"/>
    </row>
    <row r="68" spans="1:58" s="25" customFormat="1" ht="24" customHeight="1" thickBot="1" x14ac:dyDescent="0.3">
      <c r="A68" s="99">
        <f t="shared" si="2"/>
        <v>12</v>
      </c>
      <c r="B68" s="80" t="s">
        <v>39</v>
      </c>
      <c r="C68" s="127" t="e">
        <f>SUM(#REF!)</f>
        <v>#REF!</v>
      </c>
      <c r="D68" s="128"/>
      <c r="E68" s="129"/>
      <c r="F68" s="115">
        <v>50000</v>
      </c>
      <c r="G68" s="116"/>
      <c r="H68" s="116"/>
      <c r="I68" s="117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8"/>
      <c r="AD68" s="46"/>
      <c r="AE68" s="46"/>
      <c r="AF68" s="46"/>
      <c r="AG68" s="46"/>
      <c r="AH68" s="46"/>
      <c r="AI68" s="46"/>
      <c r="AJ68" s="46"/>
    </row>
    <row r="69" spans="1:58" s="25" customFormat="1" ht="24" customHeight="1" thickBot="1" x14ac:dyDescent="0.3">
      <c r="A69" s="99">
        <f t="shared" si="2"/>
        <v>13</v>
      </c>
      <c r="B69" s="80" t="s">
        <v>30</v>
      </c>
      <c r="C69" s="127" t="e">
        <f>SUM(#REF!)</f>
        <v>#REF!</v>
      </c>
      <c r="D69" s="128"/>
      <c r="E69" s="129"/>
      <c r="F69" s="115">
        <v>250000</v>
      </c>
      <c r="G69" s="116"/>
      <c r="H69" s="116"/>
      <c r="I69" s="117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8"/>
      <c r="AD69" s="46"/>
      <c r="AE69" s="46"/>
      <c r="AF69" s="46"/>
      <c r="AG69" s="46"/>
      <c r="AH69" s="46"/>
      <c r="AI69" s="46"/>
      <c r="AJ69" s="46"/>
    </row>
    <row r="70" spans="1:58" s="25" customFormat="1" ht="24" customHeight="1" thickBot="1" x14ac:dyDescent="0.3">
      <c r="A70" s="99">
        <f t="shared" si="2"/>
        <v>14</v>
      </c>
      <c r="B70" s="80" t="s">
        <v>40</v>
      </c>
      <c r="C70" s="127" t="e">
        <f>SUM(#REF!)</f>
        <v>#REF!</v>
      </c>
      <c r="D70" s="128"/>
      <c r="E70" s="129"/>
      <c r="F70" s="115">
        <v>45000</v>
      </c>
      <c r="G70" s="116"/>
      <c r="H70" s="116"/>
      <c r="I70" s="117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8"/>
      <c r="AD70" s="46"/>
      <c r="AE70" s="46"/>
      <c r="AF70" s="46"/>
      <c r="AG70" s="46"/>
      <c r="AH70" s="46"/>
      <c r="AI70" s="46"/>
      <c r="AJ70" s="46"/>
    </row>
    <row r="71" spans="1:58" s="25" customFormat="1" ht="24" customHeight="1" thickBot="1" x14ac:dyDescent="0.3">
      <c r="A71" s="99">
        <f t="shared" si="2"/>
        <v>15</v>
      </c>
      <c r="B71" s="80" t="s">
        <v>41</v>
      </c>
      <c r="C71" s="127" t="e">
        <f>SUM(#REF!)</f>
        <v>#REF!</v>
      </c>
      <c r="D71" s="128"/>
      <c r="E71" s="129"/>
      <c r="F71" s="115">
        <v>45000</v>
      </c>
      <c r="G71" s="116"/>
      <c r="H71" s="116"/>
      <c r="I71" s="117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8"/>
      <c r="AD71" s="46"/>
      <c r="AE71" s="46"/>
      <c r="AF71" s="46"/>
      <c r="AG71" s="46"/>
      <c r="AH71" s="46"/>
      <c r="AI71" s="46"/>
      <c r="AJ71" s="46"/>
    </row>
    <row r="72" spans="1:58" s="25" customFormat="1" ht="24" customHeight="1" thickBot="1" x14ac:dyDescent="0.3">
      <c r="A72" s="99">
        <f t="shared" si="2"/>
        <v>16</v>
      </c>
      <c r="B72" s="80" t="s">
        <v>42</v>
      </c>
      <c r="C72" s="127" t="e">
        <f>SUM(#REF!)</f>
        <v>#REF!</v>
      </c>
      <c r="D72" s="128"/>
      <c r="E72" s="129"/>
      <c r="F72" s="115">
        <v>15000</v>
      </c>
      <c r="G72" s="116"/>
      <c r="H72" s="116"/>
      <c r="I72" s="117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8"/>
      <c r="AD72" s="46"/>
      <c r="AE72" s="46"/>
      <c r="AF72" s="46"/>
      <c r="AG72" s="46"/>
      <c r="AH72" s="46"/>
      <c r="AI72" s="46"/>
      <c r="AJ72" s="46"/>
    </row>
    <row r="73" spans="1:58" s="25" customFormat="1" ht="24" customHeight="1" thickBot="1" x14ac:dyDescent="0.3">
      <c r="A73" s="99">
        <f t="shared" si="2"/>
        <v>17</v>
      </c>
      <c r="B73" s="80" t="s">
        <v>43</v>
      </c>
      <c r="C73" s="127" t="e">
        <f>SUM(#REF!)</f>
        <v>#REF!</v>
      </c>
      <c r="D73" s="128"/>
      <c r="E73" s="129"/>
      <c r="F73" s="115">
        <v>15000</v>
      </c>
      <c r="G73" s="116"/>
      <c r="H73" s="116"/>
      <c r="I73" s="117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8"/>
      <c r="AD73" s="46"/>
      <c r="AE73" s="46"/>
      <c r="AF73" s="46"/>
      <c r="AG73" s="46"/>
      <c r="AH73" s="46"/>
      <c r="AI73" s="46"/>
      <c r="AJ73" s="46"/>
    </row>
    <row r="74" spans="1:58" s="25" customFormat="1" ht="24" customHeight="1" thickBot="1" x14ac:dyDescent="0.3">
      <c r="A74" s="99">
        <f t="shared" si="2"/>
        <v>18</v>
      </c>
      <c r="B74" s="80" t="s">
        <v>27</v>
      </c>
      <c r="C74" s="127" t="e">
        <f>SUM(#REF!)</f>
        <v>#REF!</v>
      </c>
      <c r="D74" s="128"/>
      <c r="E74" s="129"/>
      <c r="F74" s="130">
        <v>15000</v>
      </c>
      <c r="G74" s="131"/>
      <c r="H74" s="131"/>
      <c r="I74" s="132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8"/>
      <c r="AD74" s="46"/>
      <c r="AE74" s="46"/>
      <c r="AF74" s="46"/>
      <c r="AG74" s="46"/>
      <c r="AH74" s="46"/>
      <c r="AI74" s="46"/>
      <c r="AJ74" s="46"/>
    </row>
    <row r="75" spans="1:58" s="25" customFormat="1" ht="30.75" customHeight="1" thickBot="1" x14ac:dyDescent="0.3">
      <c r="A75" s="54"/>
      <c r="B75" s="81" t="s">
        <v>85</v>
      </c>
      <c r="C75" s="138" t="e">
        <f>SUM(C59:C74)</f>
        <v>#REF!</v>
      </c>
      <c r="D75" s="139"/>
      <c r="E75" s="140"/>
      <c r="F75" s="133">
        <v>950000</v>
      </c>
      <c r="G75" s="133"/>
      <c r="H75" s="133"/>
      <c r="I75" s="134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8"/>
      <c r="AD75" s="46"/>
      <c r="AE75" s="46"/>
      <c r="AF75" s="46"/>
      <c r="AG75" s="46"/>
      <c r="AH75" s="46"/>
      <c r="AI75" s="46"/>
      <c r="AJ75" s="46"/>
    </row>
    <row r="76" spans="1:58" s="25" customFormat="1" ht="24" customHeight="1" x14ac:dyDescent="0.25">
      <c r="D76" s="45"/>
      <c r="E76" s="45"/>
      <c r="F76" s="45"/>
      <c r="G76" s="45"/>
      <c r="H76" s="45"/>
      <c r="I76" s="45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8"/>
      <c r="AD76" s="46"/>
      <c r="AE76" s="46"/>
      <c r="AF76" s="46"/>
      <c r="AG76" s="46"/>
      <c r="AH76" s="46"/>
      <c r="AI76" s="46"/>
      <c r="AJ76" s="46"/>
    </row>
    <row r="77" spans="1:58" ht="15.75" thickBot="1" x14ac:dyDescent="0.3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12"/>
      <c r="AD77" s="2"/>
      <c r="AE77" s="2"/>
      <c r="AF77" s="2"/>
      <c r="AG77" s="2"/>
      <c r="AH77" s="2"/>
      <c r="AI77" s="2"/>
      <c r="AJ77" s="2"/>
      <c r="AK77" s="1"/>
      <c r="AL77" s="1"/>
      <c r="AU77" s="1"/>
      <c r="BF77" s="1"/>
    </row>
    <row r="78" spans="1:58" ht="15" customHeight="1" x14ac:dyDescent="0.25">
      <c r="J78" s="85"/>
      <c r="K78" s="106" t="s">
        <v>86</v>
      </c>
      <c r="L78" s="107"/>
      <c r="M78" s="107"/>
      <c r="N78" s="107"/>
      <c r="O78" s="107"/>
      <c r="P78" s="107"/>
      <c r="Q78" s="107"/>
      <c r="R78" s="107"/>
      <c r="S78" s="107"/>
      <c r="T78" s="107"/>
      <c r="U78" s="108"/>
      <c r="V78" s="108"/>
      <c r="W78" s="108"/>
      <c r="X78" s="108"/>
      <c r="Y78" s="108"/>
      <c r="Z78" s="2"/>
      <c r="AA78" s="2"/>
      <c r="AB78" s="2"/>
      <c r="AC78" s="12"/>
      <c r="AD78" s="2"/>
      <c r="AE78" s="2"/>
      <c r="AF78" s="2"/>
      <c r="AG78" s="2"/>
      <c r="AH78" s="2"/>
      <c r="AI78" s="2"/>
      <c r="AJ78" s="2"/>
      <c r="AK78" s="1"/>
      <c r="AL78" s="1"/>
      <c r="AU78" s="1"/>
      <c r="BF78" s="1"/>
    </row>
    <row r="79" spans="1:58" x14ac:dyDescent="0.25">
      <c r="J79" s="86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8"/>
      <c r="V79" s="108"/>
      <c r="W79" s="108"/>
      <c r="X79" s="108"/>
      <c r="Y79" s="108"/>
    </row>
    <row r="80" spans="1:58" x14ac:dyDescent="0.25">
      <c r="J80" s="86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8"/>
      <c r="V80" s="108"/>
      <c r="W80" s="108"/>
      <c r="X80" s="108"/>
      <c r="Y80" s="108"/>
    </row>
    <row r="81" spans="10:25" ht="15.75" thickBot="1" x14ac:dyDescent="0.3">
      <c r="J81" s="8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8"/>
      <c r="V81" s="108"/>
      <c r="W81" s="108"/>
      <c r="X81" s="108"/>
      <c r="Y81" s="108"/>
    </row>
    <row r="83" spans="10:25" ht="15.75" thickBot="1" x14ac:dyDescent="0.3"/>
    <row r="84" spans="10:25" x14ac:dyDescent="0.25">
      <c r="J84" s="82"/>
      <c r="K84" s="109" t="s">
        <v>87</v>
      </c>
      <c r="L84" s="110"/>
      <c r="M84" s="110"/>
      <c r="N84" s="110"/>
      <c r="O84" s="110"/>
      <c r="P84" s="110"/>
      <c r="Q84" s="110"/>
      <c r="R84" s="110"/>
      <c r="S84" s="110"/>
      <c r="T84" s="110"/>
      <c r="U84" s="111"/>
      <c r="V84" s="111"/>
      <c r="W84" s="111"/>
      <c r="X84" s="111"/>
      <c r="Y84" s="111"/>
    </row>
    <row r="85" spans="10:25" x14ac:dyDescent="0.25">
      <c r="J85" s="83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111"/>
      <c r="W85" s="111"/>
      <c r="X85" s="111"/>
      <c r="Y85" s="111"/>
    </row>
    <row r="86" spans="10:25" x14ac:dyDescent="0.25">
      <c r="J86" s="83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1"/>
      <c r="V86" s="111"/>
      <c r="W86" s="111"/>
      <c r="X86" s="111"/>
      <c r="Y86" s="111"/>
    </row>
    <row r="87" spans="10:25" ht="15.75" thickBot="1" x14ac:dyDescent="0.3">
      <c r="J87" s="84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1"/>
      <c r="V87" s="111"/>
      <c r="W87" s="111"/>
      <c r="X87" s="111"/>
      <c r="Y87" s="111"/>
    </row>
    <row r="89" spans="10:25" ht="15.75" thickBot="1" x14ac:dyDescent="0.3"/>
    <row r="90" spans="10:25" x14ac:dyDescent="0.25">
      <c r="J90" s="88"/>
      <c r="K90" s="103" t="s">
        <v>89</v>
      </c>
      <c r="L90" s="104"/>
      <c r="M90" s="104"/>
      <c r="N90" s="104"/>
      <c r="O90" s="104"/>
      <c r="P90" s="104"/>
      <c r="Q90" s="104"/>
      <c r="R90" s="104"/>
      <c r="S90" s="104"/>
      <c r="T90" s="104"/>
      <c r="U90" s="105"/>
      <c r="V90" s="105"/>
      <c r="W90" s="105"/>
      <c r="X90" s="105"/>
      <c r="Y90" s="105"/>
    </row>
    <row r="91" spans="10:25" x14ac:dyDescent="0.25">
      <c r="J91" s="89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5"/>
      <c r="V91" s="105"/>
      <c r="W91" s="105"/>
      <c r="X91" s="105"/>
      <c r="Y91" s="105"/>
    </row>
    <row r="92" spans="10:25" x14ac:dyDescent="0.25">
      <c r="J92" s="89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5"/>
      <c r="V92" s="105"/>
      <c r="W92" s="105"/>
      <c r="X92" s="105"/>
      <c r="Y92" s="105"/>
    </row>
    <row r="93" spans="10:25" ht="15.75" thickBot="1" x14ac:dyDescent="0.3">
      <c r="J93" s="90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5"/>
      <c r="V93" s="105"/>
      <c r="W93" s="105"/>
      <c r="X93" s="105"/>
      <c r="Y93" s="105"/>
    </row>
    <row r="95" spans="10:25" ht="15.75" thickBot="1" x14ac:dyDescent="0.3"/>
    <row r="96" spans="10:25" x14ac:dyDescent="0.25">
      <c r="J96" s="91"/>
      <c r="K96" s="100" t="s">
        <v>90</v>
      </c>
      <c r="L96" s="101"/>
      <c r="M96" s="101"/>
      <c r="N96" s="101"/>
      <c r="O96" s="101"/>
      <c r="P96" s="101"/>
      <c r="Q96" s="101"/>
      <c r="R96" s="101"/>
      <c r="S96" s="101"/>
      <c r="T96" s="101"/>
      <c r="U96" s="102"/>
      <c r="V96" s="102"/>
      <c r="W96" s="102"/>
      <c r="X96" s="102"/>
      <c r="Y96" s="102"/>
    </row>
    <row r="97" spans="10:25" x14ac:dyDescent="0.25">
      <c r="J97" s="92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2"/>
      <c r="V97" s="102"/>
      <c r="W97" s="102"/>
      <c r="X97" s="102"/>
      <c r="Y97" s="102"/>
    </row>
    <row r="98" spans="10:25" x14ac:dyDescent="0.25">
      <c r="J98" s="92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102"/>
      <c r="W98" s="102"/>
      <c r="X98" s="102"/>
      <c r="Y98" s="102"/>
    </row>
    <row r="99" spans="10:25" ht="15.75" thickBot="1" x14ac:dyDescent="0.3">
      <c r="J99" s="93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102"/>
      <c r="W99" s="102"/>
      <c r="X99" s="102"/>
      <c r="Y99" s="102"/>
    </row>
    <row r="101" spans="10:25" ht="15.75" thickBot="1" x14ac:dyDescent="0.3"/>
    <row r="102" spans="10:25" x14ac:dyDescent="0.25">
      <c r="J102" s="94"/>
      <c r="K102" s="112" t="s">
        <v>88</v>
      </c>
      <c r="L102" s="113"/>
      <c r="M102" s="113"/>
      <c r="N102" s="113"/>
      <c r="O102" s="113"/>
      <c r="P102" s="113"/>
      <c r="Q102" s="113"/>
      <c r="R102" s="113"/>
      <c r="S102" s="113"/>
      <c r="T102" s="113"/>
      <c r="U102" s="114"/>
      <c r="V102" s="114"/>
      <c r="W102" s="114"/>
      <c r="X102" s="114"/>
      <c r="Y102" s="114"/>
    </row>
    <row r="103" spans="10:25" x14ac:dyDescent="0.25">
      <c r="J103" s="95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4"/>
      <c r="V103" s="114"/>
      <c r="W103" s="114"/>
      <c r="X103" s="114"/>
      <c r="Y103" s="114"/>
    </row>
    <row r="104" spans="10:25" x14ac:dyDescent="0.25">
      <c r="J104" s="95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4"/>
      <c r="V104" s="114"/>
      <c r="W104" s="114"/>
      <c r="X104" s="114"/>
      <c r="Y104" s="114"/>
    </row>
    <row r="105" spans="10:25" ht="15.75" thickBot="1" x14ac:dyDescent="0.3">
      <c r="J105" s="96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4"/>
      <c r="V105" s="114"/>
      <c r="W105" s="114"/>
      <c r="X105" s="114"/>
      <c r="Y105" s="114"/>
    </row>
  </sheetData>
  <sortState ref="A4:BC51">
    <sortCondition ref="B4:B51"/>
  </sortState>
  <mergeCells count="45">
    <mergeCell ref="C71:E71"/>
    <mergeCell ref="C72:E72"/>
    <mergeCell ref="C73:E73"/>
    <mergeCell ref="C74:E74"/>
    <mergeCell ref="C75:E75"/>
    <mergeCell ref="C56:E56"/>
    <mergeCell ref="C65:E65"/>
    <mergeCell ref="C66:E66"/>
    <mergeCell ref="C67:E67"/>
    <mergeCell ref="C68:E68"/>
    <mergeCell ref="C69:E69"/>
    <mergeCell ref="C70:E70"/>
    <mergeCell ref="F74:I74"/>
    <mergeCell ref="F75:I75"/>
    <mergeCell ref="C57:E57"/>
    <mergeCell ref="C58:E58"/>
    <mergeCell ref="C59:E59"/>
    <mergeCell ref="C60:E60"/>
    <mergeCell ref="C61:E61"/>
    <mergeCell ref="C62:E62"/>
    <mergeCell ref="C63:E63"/>
    <mergeCell ref="C64:E64"/>
    <mergeCell ref="F68:I68"/>
    <mergeCell ref="F69:I69"/>
    <mergeCell ref="F70:I70"/>
    <mergeCell ref="F71:I71"/>
    <mergeCell ref="F72:I72"/>
    <mergeCell ref="F73:I73"/>
    <mergeCell ref="F62:I62"/>
    <mergeCell ref="F63:I63"/>
    <mergeCell ref="F64:I64"/>
    <mergeCell ref="F65:I65"/>
    <mergeCell ref="F66:I66"/>
    <mergeCell ref="F67:I67"/>
    <mergeCell ref="F61:I61"/>
    <mergeCell ref="F56:I56"/>
    <mergeCell ref="F57:I57"/>
    <mergeCell ref="F58:I58"/>
    <mergeCell ref="F59:I59"/>
    <mergeCell ref="F60:I60"/>
    <mergeCell ref="K96:Y99"/>
    <mergeCell ref="K90:Y93"/>
    <mergeCell ref="K78:Y81"/>
    <mergeCell ref="K84:Y87"/>
    <mergeCell ref="K102:Y105"/>
  </mergeCells>
  <hyperlinks>
    <hyperlink ref="K78:T81" r:id="rId1" display="'Fidelity's Danoff Bets on Facebook'' by Miles Weiss, Bloomberg, Jun. 1, 2011."/>
    <hyperlink ref="K84:T87" r:id="rId2" display="'Who Else Has A Big Bet on Facebook'' by Telis Demos, WSJ, Aug. 24, 2012"/>
    <hyperlink ref="K90:T93" r:id="rId3" display="'Morgan Stanley Funds in Big Bet Facebook Bet'' by Aaron Lucchetti and Telis Demos, WSJ, Aug. 24, 2012"/>
    <hyperlink ref="K96:T99" r:id="rId4" display="'T. Rowe Price Discloses $190 Million Stake in Facebook'' by Evelyn Rusli, WSJ, Apr. 15, 2011."/>
    <hyperlink ref="K102:T105" r:id="rId5" display="'T. Rowe Price Invests in Facebook'' by Mary Pilon, WSJ, Apr. 16, 2011."/>
    <hyperlink ref="C9" r:id="rId6"/>
    <hyperlink ref="C8" r:id="rId7"/>
    <hyperlink ref="C10" r:id="rId8"/>
    <hyperlink ref="C11" r:id="rId9"/>
    <hyperlink ref="C12" r:id="rId10"/>
    <hyperlink ref="C14" r:id="rId11"/>
    <hyperlink ref="C13" r:id="rId12"/>
    <hyperlink ref="C15" r:id="rId13"/>
    <hyperlink ref="C16" r:id="rId14"/>
  </hyperlinks>
  <pageMargins left="0.35" right="0.26" top="1.1399999999999999" bottom="0.44" header="0.3" footer="0.2"/>
  <pageSetup scale="34" fitToHeight="0" orientation="landscape" r:id="rId15"/>
  <headerFooter>
    <oddHeader>&amp;C&amp;"-,Bold"&amp;72Robert P. Kocher, MD,  &amp;36
White House Healthcare Advisor,  Nat. Econ. Council, Facebook "dark pools" holdings, Financial Disclosure, 2009
&amp;28No. of Fund Entries: 46; Value/Income:  ≤ $1.7M</oddHeader>
    <oddFooter>&amp;C&amp;22Page &amp;P of &amp;N</oddFooter>
  </headerFooter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Robert P. Kocher</vt:lpstr>
      <vt:lpstr>'Robert P. Kocher'!Print_Area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2013-12-17T21:30:39Z</dcterms:created>
  <dcterms:modified xsi:type="dcterms:W3CDTF">2014-06-09T18:06:26Z</dcterms:modified>
</cp:coreProperties>
</file>